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13_ncr:1_{3625ACB4-0102-46B9-8DC7-A35509F49451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<sst xmlns="http://schemas.openxmlformats.org/spreadsheetml/2006/main" count="863" uniqueCount="607">
  <si>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</si>
  <si>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</si>
  <si>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</si>
  <si>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</si>
  <si>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</si>
  <si>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</si>
  <si>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</si>
  <si>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</si>
  <si>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</si>
  <si>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</si>
  <si>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</si>
  <si>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</si>
  <si>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</si>
  <si>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</si>
  <si>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</si>
  <si>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</si>
  <si>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</si>
  <si>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</si>
  <si>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</si>
  <si>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</si>
  <si>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</si>
  <si>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</si>
  <si>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</si>
  <si>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</si>
  <si>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</si>
  <si>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</si>
  <si>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</si>
  <si>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</si>
  <si>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</si>
  <si>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</si>
  <si>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</si>
  <si>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</si>
  <si>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</si>
  <si>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</si>
  <si>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</si>
  <si>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</si>
  <si>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</si>
  <si>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</si>
  <si>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</si>
  <si>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</si>
  <si>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</si>
  <si>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</si>
  <si>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</si>
  <si>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</si>
  <si>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</si>
  <si>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</si>
  <si>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</si>
  <si>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</si>
  <si>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</si>
  <si>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</si>
  <si>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</si>
  <si>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</si>
  <si>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</si>
  <si>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</si>
  <si>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</si>
  <si>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</si>
  <si>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</si>
  <si>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</si>
  <si>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</si>
  <si>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</si>
  <si>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</si>
  <si>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</si>
  <si>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</si>
  <si>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</si>
  <si>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</si>
  <si>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</si>
  <si>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</si>
  <si>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</si>
  <si>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</si>
  <si>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</si>
  <si>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</si>
  <si>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</si>
  <si>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</si>
  <si>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</si>
  <si>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</si>
  <si>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</si>
  <si>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</si>
  <si>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</si>
  <si>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</si>
  <si>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</si>
  <si>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</si>
  <si>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</si>
  <si>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</si>
  <si>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</si>
  <si>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</si>
  <si>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</si>
  <si>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</si>
  <si>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</si>
  <si>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</si>
  <si>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</si>
  <si>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</si>
  <si>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</si>
  <si>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</si>
  <si>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</si>
  <si>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</si>
  <si>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</si>
  <si>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</si>
  <si>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</si>
  <si>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</si>
  <si>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</si>
  <si>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</si>
  <si>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</si>
  <si>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</si>
  <si>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</si>
  <si>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</si>
  <si>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</si>
  <si>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</si>
  <si>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</si>
  <si>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</si>
  <si>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</si>
  <si>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</si>
  <si>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</si>
  <si>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</si>
  <si>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</si>
  <si>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</si>
  <si>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</si>
  <si>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</si>
  <si>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</si>
  <si>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</si>
  <si>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</si>
  <si>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</si>
  <si>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</si>
  <si>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</si>
  <si>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</si>
  <si>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</si>
  <si>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</si>
  <si>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</si>
  <si>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</si>
  <si>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</si>
  <si>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</si>
  <si>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</si>
  <si>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</si>
  <si>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</si>
  <si>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</si>
  <si>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</si>
  <si>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</si>
  <si>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</si>
  <si>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</si>
  <si>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</si>
  <si>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</si>
  <si>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</si>
  <si>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</si>
  <si>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</si>
  <si>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</si>
  <si>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</si>
  <si>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</si>
  <si>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</si>
  <si>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</si>
  <si>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</si>
  <si>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</si>
  <si>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</si>
  <si>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</si>
  <si>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</si>
  <si>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</si>
  <si>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</si>
  <si>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</si>
  <si>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</si>
  <si>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</si>
  <si>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</si>
  <si>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</si>
  <si>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</si>
  <si>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</si>
  <si>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</si>
  <si>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</si>
  <si>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</si>
  <si>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</si>
  <si>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</si>
  <si>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</si>
  <si>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</si>
  <si>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</si>
  <si>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</si>
  <si>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</si>
  <si>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</si>
  <si>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</si>
  <si>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</si>
  <si>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</si>
  <si>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</si>
  <si>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</si>
  <si>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</si>
  <si>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</si>
  <si>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</si>
  <si>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</si>
  <si>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</si>
  <si>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</si>
  <si>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</si>
  <si>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</si>
  <si>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</si>
  <si>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</si>
  <si>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</si>
  <si>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</si>
  <si>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</si>
  <si>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</si>
  <si>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</si>
  <si>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</si>
  <si>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</si>
  <si>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</si>
  <si>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</si>
  <si>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</si>
  <si>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</si>
  <si>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</si>
  <si>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</si>
  <si>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</si>
  <si>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</si>
  <si>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</si>
  <si>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</si>
  <si>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</si>
  <si>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</si>
  <si>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</si>
  <si>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</si>
  <si>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</si>
  <si>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</si>
  <si>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</si>
  <si>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</si>
  <si>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</si>
  <si>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</si>
  <si>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</si>
  <si>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</si>
  <si>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</si>
  <si>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</si>
  <si>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</si>
  <si>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</si>
  <si>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</si>
  <si>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</si>
  <si>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</si>
  <si>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</si>
  <si>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</si>
  <si>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</si>
  <si>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</si>
  <si>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</si>
  <si>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</si>
  <si>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</si>
  <si>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</si>
  <si>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</si>
  <si>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</si>
  <si>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</si>
  <si>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</si>
  <si>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</si>
  <si>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</si>
  <si>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</si>
  <si>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</si>
  <si>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</si>
  <si>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</si>
  <si>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</si>
  <si>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</si>
  <si>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</si>
  <si>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</si>
  <si>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</si>
  <si>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</si>
  <si>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</si>
  <si>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</si>
  <si>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</si>
  <si>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</si>
  <si>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</si>
  <si>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</si>
  <si>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</si>
  <si>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</si>
  <si>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</si>
  <si>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</si>
  <si>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</si>
  <si>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</si>
  <si>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</si>
  <si>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</si>
  <si>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</si>
  <si>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</si>
  <si>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</si>
  <si>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</si>
  <si>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</si>
  <si>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</si>
  <si>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</si>
  <si>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</si>
  <si>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</si>
  <si>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</si>
  <si>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</si>
  <si>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</si>
  <si>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</si>
  <si>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</si>
  <si>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</si>
  <si>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</si>
  <si>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</si>
  <si>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</si>
  <si>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</si>
  <si>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</si>
  <si>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</si>
  <si>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</si>
  <si>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</si>
  <si>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</si>
  <si>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</si>
  <si>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</si>
  <si>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</si>
  <si>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</si>
  <si>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</si>
  <si>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</si>
  <si>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</si>
  <si>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</si>
  <si>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</si>
  <si>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</si>
  <si>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</si>
  <si>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</si>
  <si>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</si>
  <si>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</si>
  <si>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</si>
  <si>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</si>
  <si>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</si>
  <si>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</si>
  <si>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</si>
  <si>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</si>
  <si>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</si>
  <si>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</si>
  <si>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</si>
  <si>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</si>
  <si>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</si>
  <si>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</si>
  <si>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</si>
  <si>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</si>
  <si>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</si>
  <si>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</si>
  <si>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</si>
  <si>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</si>
  <si>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</si>
  <si>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</si>
  <si>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</si>
  <si>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</si>
  <si>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</si>
  <si>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</si>
  <si>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</si>
  <si>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</si>
  <si>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</si>
  <si>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</si>
  <si>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</si>
  <si>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</si>
  <si>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</si>
  <si>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</si>
  <si>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</si>
  <si>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</si>
  <si>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</si>
  <si>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</si>
  <si>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</si>
  <si>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</si>
  <si>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</si>
  <si>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</si>
  <si>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</si>
  <si>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</si>
  <si>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</si>
  <si>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</si>
  <si>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</si>
  <si>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</si>
  <si>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</si>
  <si>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</si>
  <si>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</si>
  <si>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</si>
  <si>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</si>
  <si>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</si>
  <si>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</si>
  <si>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</si>
  <si>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</si>
  <si>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</si>
  <si>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</si>
  <si>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</si>
  <si>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</si>
  <si>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</si>
  <si>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</si>
  <si>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</si>
  <si>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</si>
  <si>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</si>
  <si>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</si>
  <si>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</si>
  <si>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</si>
  <si>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</si>
  <si>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</si>
  <si>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</si>
  <si>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</si>
  <si>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</si>
  <si>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</si>
  <si>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</si>
  <si>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</si>
  <si>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</si>
  <si>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</si>
  <si>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</si>
  <si>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</si>
  <si>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</si>
  <si>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</si>
  <si>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</si>
  <si>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</si>
  <si>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</si>
  <si>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</si>
  <si>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</si>
  <si>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</si>
  <si>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</si>
  <si>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</si>
  <si>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</si>
  <si>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</si>
  <si>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</si>
  <si>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</si>
  <si>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</si>
  <si>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</si>
  <si>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</si>
  <si>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</si>
  <si>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</si>
  <si>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</si>
  <si>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</si>
  <si>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</si>
  <si>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</si>
  <si>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</si>
  <si>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</si>
  <si>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</si>
  <si>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</si>
  <si>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</si>
  <si>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</si>
  <si>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</si>
  <si>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</si>
  <si>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</si>
  <si>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</si>
  <si>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</si>
  <si>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</si>
  <si>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</si>
  <si>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</si>
  <si>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</si>
  <si>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</si>
  <si>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</si>
  <si>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</si>
  <si>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</si>
  <si>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</si>
  <si>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</si>
  <si>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</si>
  <si>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</si>
  <si>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</si>
  <si>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</si>
  <si>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</si>
  <si>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</si>
  <si>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</si>
  <si>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</si>
  <si>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</si>
  <si>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</si>
  <si>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</si>
  <si>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</si>
  <si>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</si>
  <si>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</si>
  <si>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</si>
  <si>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</si>
  <si>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</si>
  <si>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</si>
  <si>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</si>
  <si>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</si>
  <si>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</si>
  <si>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</si>
  <si>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</si>
  <si>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</si>
  <si>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</si>
  <si>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</si>
  <si>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</si>
  <si>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</si>
  <si>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</si>
  <si>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</si>
  <si>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</si>
  <si>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</si>
  <si>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</si>
  <si>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</si>
  <si>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</si>
  <si>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</si>
  <si>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</si>
  <si>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</si>
  <si>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</si>
  <si>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</si>
  <si>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</si>
  <si>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</si>
  <si>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</si>
  <si>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</si>
  <si>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</si>
  <si>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</si>
  <si>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</si>
  <si>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</si>
  <si>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</si>
  <si>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</si>
  <si>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</si>
  <si>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</si>
  <si>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</si>
  <si>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</si>
  <si>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</si>
  <si>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</si>
  <si>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</si>
  <si>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</si>
  <si>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</si>
  <si>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</si>
  <si>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</si>
  <si>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</si>
  <si>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</si>
  <si>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</si>
  <si>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</si>
  <si>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</si>
  <si>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</si>
  <si>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</si>
  <si>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</si>
  <si>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</si>
  <si>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</si>
  <si>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</si>
  <si>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</si>
  <si>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</si>
  <si>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</si>
  <si>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</si>
  <si>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</si>
  <si>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</si>
  <si>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</si>
  <si>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</si>
  <si>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</si>
  <si>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</si>
  <si>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</si>
  <si>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</si>
  <si>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</si>
  <si>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</si>
  <si>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</si>
  <si>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</si>
  <si>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</si>
  <si>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</si>
  <si>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</si>
  <si>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</si>
  <si>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</si>
  <si>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</si>
  <si>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</si>
  <si>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</si>
  <si>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</si>
  <si>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</si>
  <si>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</si>
  <si>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</si>
  <si>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</si>
  <si>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</si>
  <si>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</si>
  <si>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</si>
  <si>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</si>
  <si>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</si>
  <si>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</si>
  <si>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</si>
  <si>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</si>
  <si>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</si>
  <si>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</si>
  <si>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</si>
  <si>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</si>
  <si>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</si>
  <si>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</si>
  <si>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</si>
  <si>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</si>
  <si>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</si>
  <si>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</si>
  <si>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</si>
  <si>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</si>
  <si>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</si>
  <si>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</si>
  <si>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</si>
  <si>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</si>
  <si>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</si>
  <si>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</si>
  <si>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</si>
  <si>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</si>
  <si>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</si>
  <si>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</si>
  <si>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</si>
  <si>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</si>
  <si>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</si>
  <si>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</si>
  <si>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</si>
  <si>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</si>
  <si>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</si>
  <si>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</si>
  <si>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</si>
  <si>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</si>
  <si>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</si>
  <si>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</si>
  <si>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</si>
  <si>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</si>
  <si>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</si>
  <si>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</si>
  <si>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</si>
  <si>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</si>
  <si>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</si>
  <si>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</si>
  <si>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</si>
  <si>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</si>
  <si>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</si>
  <si>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</si>
  <si>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</si>
  <si>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</si>
  <si>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</si>
  <si>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</si>
  <si>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</si>
  <si>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</si>
  <si>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</si>
  <si>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</si>
  <si>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</si>
  <si>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</si>
  <si>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</si>
  <si>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</si>
  <si>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</si>
  <si>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</si>
  <si>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</si>
  <si>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</si>
  <si>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</si>
  <si>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</si>
  <si>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</si>
  <si>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</si>
  <si>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</si>
  <si>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</si>
  <si>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</si>
  <si>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TECNOLOGICO SUPERIOR DE GUANAJUATO</t>
  </si>
  <si>
    <t>Del 1 de Enero al 31 de Diciembre de 2024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</si>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</sst>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0">
    <xf numFmtId="0" fontId="0" fillId="0" borderId="0" xfId="0"/>
    <xf numFmtId="0" fontId="15" fillId="0" borderId="0" xfId="0" applyFont="1" applyProtection="1">
      <protection locked="0"/>
    </xf>
    <xf numFmtId="0" fontId="1" fillId="0" borderId="7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3" borderId="0" xfId="8" applyFont="1" applyFill="1" applyAlignment="1">
      <alignment horizontal="left" vertical="center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Protection="1">
      <protection locked="0"/>
    </xf>
    <xf numFmtId="0" fontId="1" fillId="0" borderId="0" xfId="3" applyFont="1" applyProtection="1"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3" fontId="1" fillId="0" borderId="0" xfId="12" applyNumberFormat="1" applyFont="1"/>
    <xf numFmtId="3" fontId="10" fillId="0" borderId="0" xfId="12" applyNumberFormat="1" applyFont="1"/>
    <xf numFmtId="0" fontId="1" fillId="12" borderId="0" xfId="60" applyFont="1" applyFill="1" applyAlignment="1" applyProtection="1">
      <alignment horizontal="center" vertical="top" wrapText="1"/>
      <protection locked="0"/>
    </xf>
    <xf numFmtId="3" fontId="12" fillId="7" borderId="1" xfId="13" applyNumberFormat="1" applyFont="1" applyFill="1" applyBorder="1" applyAlignment="1">
      <alignment horizontal="right" vertical="center" wrapText="1" indent="1"/>
    </xf>
    <xf numFmtId="3" fontId="12" fillId="7" borderId="1" xfId="13" applyNumberFormat="1" applyFont="1" applyFill="1" applyBorder="1" applyAlignment="1">
      <alignment horizontal="right" vertical="center"/>
    </xf>
    <xf numFmtId="9" fontId="1" fillId="0" borderId="0" xfId="14" applyFont="1"/>
    <xf numFmtId="0" fontId="1" fillId="0" borderId="0" xfId="12" applyFont="1"/>
    <xf numFmtId="9" fontId="10" fillId="0" borderId="0" xfId="12" applyNumberFormat="1" applyFont="1"/>
    <xf numFmtId="9" fontId="1" fillId="0" borderId="0" xfId="12" applyNumberFormat="1" applyFont="1"/>
    <xf numFmtId="0" fontId="10" fillId="3" borderId="0" xfId="9" applyFont="1" applyFill="1" applyAlignment="1">
      <alignment horizontal="left" vertical="center"/>
    </xf>
    <xf numFmtId="0" fontId="10" fillId="0" borderId="0" xfId="9" applyFont="1"/>
    <xf numFmtId="0" fontId="12" fillId="7" borderId="2" xfId="13" applyFont="1" applyFill="1" applyBorder="1" applyAlignment="1">
      <alignment vertical="center"/>
    </xf>
    <xf numFmtId="0" fontId="9" fillId="0" borderId="0" xfId="13" applyFont="1"/>
    <xf numFmtId="0" fontId="9" fillId="0" borderId="0" xfId="10" applyFont="1"/>
    <xf numFmtId="0" fontId="9" fillId="0" borderId="2" xfId="13" applyFont="1" applyBorder="1"/>
    <xf numFmtId="0" fontId="1" fillId="0" borderId="2" xfId="13" applyFont="1" applyBorder="1" applyAlignment="1">
      <alignment horizontal="left"/>
    </xf>
    <xf numFmtId="0" fontId="12" fillId="7" borderId="1" xfId="13" applyFont="1" applyFill="1" applyBorder="1" applyAlignment="1">
      <alignment vertical="center"/>
    </xf>
    <xf numFmtId="0" fontId="12" fillId="7" borderId="13" xfId="13" applyFont="1" applyFill="1" applyBorder="1" applyAlignment="1">
      <alignment vertical="center"/>
    </xf>
    <xf numFmtId="0" fontId="9" fillId="0" borderId="9" xfId="13" applyFont="1" applyBorder="1"/>
    <xf numFmtId="0" fontId="12" fillId="2" borderId="2" xfId="13" applyFont="1" applyFill="1" applyBorder="1" applyAlignment="1">
      <alignment vertical="center"/>
    </xf>
    <xf numFmtId="0" fontId="1" fillId="0" borderId="1" xfId="13" applyFont="1" applyBorder="1" applyAlignment="1">
      <alignment horizontal="left" vertical="center" indent="1"/>
    </xf>
    <xf numFmtId="0" fontId="1" fillId="0" borderId="11" xfId="13" applyFont="1" applyBorder="1" applyAlignment="1">
      <alignment horizontal="left" vertical="center" indent="1"/>
    </xf>
    <xf numFmtId="4" fontId="14" fillId="0" borderId="11" xfId="13" applyNumberFormat="1" applyFont="1" applyBorder="1" applyAlignment="1">
      <alignment horizontal="right" vertical="center" indent="1"/>
    </xf>
    <xf numFmtId="3" fontId="14" fillId="0" borderId="1" xfId="13" applyNumberFormat="1" applyFont="1" applyBorder="1" applyAlignment="1">
      <alignment horizontal="right" vertical="center" wrapText="1" indent="1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left" indent="1"/>
      <protection locked="0"/>
    </xf>
    <xf numFmtId="0" fontId="1" fillId="0" borderId="8" xfId="0" applyFont="1" applyBorder="1" applyProtection="1"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0" xfId="12" applyFont="1" applyAlignment="1">
      <alignment horizontal="center" vertical="center"/>
    </xf>
    <xf numFmtId="0" fontId="10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0" fillId="0" borderId="0" xfId="12" applyFont="1" applyAlignment="1">
      <alignment wrapText="1"/>
    </xf>
    <xf numFmtId="0" fontId="10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0" fontId="10" fillId="0" borderId="0" xfId="2" applyFont="1"/>
    <xf numFmtId="0" fontId="1" fillId="0" borderId="0" xfId="2" applyFont="1"/>
    <xf numFmtId="0" fontId="1" fillId="0" borderId="0" xfId="9" applyFont="1"/>
    <xf numFmtId="0" fontId="9" fillId="0" borderId="0" xfId="10" applyFont="1" applyAlignment="1">
      <alignment vertical="center"/>
    </xf>
    <xf numFmtId="0" fontId="13" fillId="0" borderId="0" xfId="10" applyFont="1"/>
    <xf numFmtId="0" fontId="12" fillId="7" borderId="1" xfId="13" applyFont="1" applyFill="1" applyBorder="1" applyAlignment="1">
      <alignment horizontal="center" vertical="center" wrapText="1"/>
    </xf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12" fillId="0" borderId="2" xfId="13" applyFont="1" applyBorder="1" applyAlignment="1">
      <alignment vertical="center"/>
    </xf>
    <xf numFmtId="3" fontId="12" fillId="0" borderId="1" xfId="13" applyNumberFormat="1" applyFont="1" applyBorder="1" applyAlignment="1">
      <alignment horizontal="right" vertical="center" wrapText="1" indent="1"/>
    </xf>
    <xf numFmtId="0" fontId="1" fillId="0" borderId="2" xfId="13" applyFont="1" applyBorder="1" applyAlignment="1">
      <alignment vertical="center"/>
    </xf>
    <xf numFmtId="0" fontId="1" fillId="0" borderId="9" xfId="13" applyFont="1" applyBorder="1" applyAlignment="1">
      <alignment horizontal="left" vertical="center" indent="1"/>
    </xf>
    <xf numFmtId="0" fontId="14" fillId="0" borderId="12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9" xfId="13" applyFont="1" applyBorder="1" applyAlignment="1">
      <alignment horizontal="left" vertical="center" indent="1"/>
    </xf>
    <xf numFmtId="0" fontId="14" fillId="0" borderId="9" xfId="13" applyFont="1" applyBorder="1" applyAlignment="1">
      <alignment horizontal="left" vertical="center" wrapText="1"/>
    </xf>
    <xf numFmtId="4" fontId="14" fillId="0" borderId="9" xfId="13" applyNumberFormat="1" applyFont="1" applyBorder="1" applyAlignment="1">
      <alignment horizontal="right" vertical="center" wrapText="1" indent="1"/>
    </xf>
    <xf numFmtId="0" fontId="1" fillId="0" borderId="2" xfId="13" applyFont="1" applyBorder="1" applyAlignment="1">
      <alignment horizontal="left" vertical="center"/>
    </xf>
    <xf numFmtId="3" fontId="14" fillId="0" borderId="1" xfId="13" applyNumberFormat="1" applyFont="1" applyBorder="1" applyAlignment="1">
      <alignment horizontal="right" vertical="center" indent="1"/>
    </xf>
    <xf numFmtId="0" fontId="14" fillId="0" borderId="9" xfId="13" applyFont="1" applyBorder="1" applyAlignment="1">
      <alignment horizontal="left" vertical="center"/>
    </xf>
    <xf numFmtId="0" fontId="9" fillId="0" borderId="0" xfId="10" applyFont="1" applyAlignment="1">
      <alignment horizontal="center" vertical="center"/>
    </xf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1" fillId="0" borderId="12" xfId="13" applyFont="1" applyBorder="1" applyAlignment="1">
      <alignment horizontal="left" vertical="center" indent="1"/>
    </xf>
    <xf numFmtId="3" fontId="1" fillId="0" borderId="1" xfId="13" applyNumberFormat="1" applyFont="1" applyBorder="1" applyAlignment="1">
      <alignment horizontal="right" vertical="center" wrapText="1" indent="1"/>
    </xf>
    <xf numFmtId="49" fontId="1" fillId="0" borderId="2" xfId="13" applyNumberFormat="1" applyFont="1" applyBorder="1"/>
    <xf numFmtId="0" fontId="1" fillId="0" borderId="12" xfId="13" applyFont="1" applyBorder="1" applyAlignment="1">
      <alignment horizontal="left" vertical="center" wrapText="1" indent="1"/>
    </xf>
    <xf numFmtId="0" fontId="1" fillId="0" borderId="9" xfId="13" applyFont="1" applyBorder="1"/>
    <xf numFmtId="0" fontId="1" fillId="0" borderId="9" xfId="13" applyFont="1" applyBorder="1" applyAlignment="1">
      <alignment vertical="center"/>
    </xf>
    <xf numFmtId="4" fontId="1" fillId="0" borderId="9" xfId="13" applyNumberFormat="1" applyFont="1" applyBorder="1" applyAlignment="1">
      <alignment horizontal="right" vertical="center"/>
    </xf>
    <xf numFmtId="0" fontId="10" fillId="0" borderId="2" xfId="13" applyFont="1" applyBorder="1" applyAlignment="1">
      <alignment vertical="center"/>
    </xf>
    <xf numFmtId="0" fontId="10" fillId="0" borderId="12" xfId="13" applyFont="1" applyBorder="1" applyAlignment="1">
      <alignment vertical="center"/>
    </xf>
    <xf numFmtId="3" fontId="10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indent="1"/>
    </xf>
    <xf numFmtId="0" fontId="14" fillId="0" borderId="9" xfId="13" applyFont="1" applyBorder="1" applyAlignment="1">
      <alignment vertical="center"/>
    </xf>
    <xf numFmtId="4" fontId="14" fillId="0" borderId="9" xfId="13" applyNumberFormat="1" applyFont="1" applyBorder="1" applyAlignment="1">
      <alignment horizontal="right" vertical="center"/>
    </xf>
    <xf numFmtId="0" fontId="10" fillId="7" borderId="1" xfId="9" applyFont="1" applyFill="1" applyBorder="1" applyAlignment="1">
      <alignment horizontal="center" vertical="center"/>
    </xf>
    <xf numFmtId="0" fontId="10" fillId="3" borderId="11" xfId="8" applyFont="1" applyFill="1" applyBorder="1" applyAlignment="1">
      <alignment horizontal="right" vertical="center"/>
    </xf>
    <xf numFmtId="0" fontId="10" fillId="3" borderId="16" xfId="8" applyFont="1" applyFill="1" applyBorder="1" applyAlignment="1">
      <alignment horizontal="left" vertical="center"/>
    </xf>
    <xf numFmtId="0" fontId="10" fillId="3" borderId="0" xfId="8" applyFont="1" applyFill="1" applyAlignment="1">
      <alignment horizontal="right" vertical="center"/>
    </xf>
    <xf numFmtId="0" fontId="10" fillId="3" borderId="17" xfId="8" applyFont="1" applyFill="1" applyBorder="1" applyAlignment="1">
      <alignment vertical="center"/>
    </xf>
    <xf numFmtId="0" fontId="10" fillId="3" borderId="17" xfId="8" applyFont="1" applyFill="1" applyBorder="1" applyAlignment="1">
      <alignment horizontal="left" vertical="center"/>
    </xf>
    <xf numFmtId="0" fontId="17" fillId="0" borderId="4" xfId="11" applyFont="1" applyFill="1" applyBorder="1" applyAlignment="1" applyProtection="1">
      <alignment horizontal="center"/>
      <protection locked="0"/>
    </xf>
    <xf numFmtId="0" fontId="17" fillId="0" borderId="8" xfId="11" applyFont="1" applyFill="1" applyBorder="1" applyProtection="1">
      <protection locked="0"/>
    </xf>
    <xf numFmtId="0" fontId="1" fillId="11" borderId="0" xfId="77" applyFont="1" applyFill="1" applyAlignment="1">
      <alignment horizontal="center" vertical="center"/>
    </xf>
    <xf numFmtId="0" fontId="1" fillId="12" borderId="0" xfId="60" applyFont="1" applyFill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vertical="center"/>
    </xf>
    <xf numFmtId="0" fontId="10" fillId="4" borderId="0" xfId="8" applyFont="1" applyFill="1" applyAlignment="1">
      <alignment horizontal="center" vertical="center"/>
    </xf>
    <xf numFmtId="0" fontId="10" fillId="4" borderId="0" xfId="8" applyFont="1" applyFill="1"/>
    <xf numFmtId="0" fontId="1" fillId="0" borderId="0" xfId="8" applyFont="1"/>
    <xf numFmtId="0" fontId="10" fillId="4" borderId="0" xfId="12" applyFont="1" applyFill="1"/>
    <xf numFmtId="0" fontId="10" fillId="5" borderId="0" xfId="12" applyFont="1" applyFill="1"/>
    <xf numFmtId="0" fontId="10" fillId="5" borderId="0" xfId="12" applyFont="1" applyFill="1" applyAlignment="1">
      <alignment horizontal="center"/>
    </xf>
    <xf numFmtId="0" fontId="10" fillId="5" borderId="0" xfId="12" applyFont="1" applyFill="1" applyAlignment="1">
      <alignment horizontal="center" vertical="center"/>
    </xf>
    <xf numFmtId="0" fontId="15" fillId="0" borderId="0" xfId="8" applyFont="1"/>
    <xf numFmtId="0" fontId="10" fillId="5" borderId="0" xfId="8" applyFont="1" applyFill="1"/>
    <xf numFmtId="0" fontId="1" fillId="0" borderId="0" xfId="8" applyFont="1" applyAlignment="1">
      <alignment horizontal="center"/>
    </xf>
    <xf numFmtId="4" fontId="1" fillId="0" borderId="0" xfId="8" applyNumberFormat="1" applyFont="1"/>
    <xf numFmtId="4" fontId="1" fillId="2" borderId="0" xfId="8" applyNumberFormat="1" applyFont="1" applyFill="1"/>
    <xf numFmtId="0" fontId="10" fillId="6" borderId="0" xfId="8" applyFont="1" applyFill="1"/>
    <xf numFmtId="0" fontId="10" fillId="8" borderId="0" xfId="0" applyFont="1" applyFill="1"/>
    <xf numFmtId="0" fontId="10" fillId="9" borderId="0" xfId="0" applyFont="1" applyFill="1"/>
    <xf numFmtId="0" fontId="10" fillId="1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3" fontId="1" fillId="0" borderId="0" xfId="8" applyNumberFormat="1" applyFont="1"/>
    <xf numFmtId="3" fontId="1" fillId="2" borderId="0" xfId="8" applyNumberFormat="1" applyFont="1" applyFill="1"/>
    <xf numFmtId="0" fontId="15" fillId="0" borderId="0" xfId="0" applyFont="1"/>
    <xf numFmtId="3" fontId="1" fillId="0" borderId="0" xfId="0" applyNumberFormat="1" applyFont="1"/>
    <xf numFmtId="0" fontId="10" fillId="3" borderId="0" xfId="9" applyFont="1" applyFill="1" applyAlignment="1">
      <alignment horizontal="right" vertical="center"/>
    </xf>
    <xf numFmtId="0" fontId="10" fillId="4" borderId="0" xfId="9" applyFont="1" applyFill="1" applyAlignment="1">
      <alignment horizontal="center" vertical="center"/>
    </xf>
    <xf numFmtId="0" fontId="10" fillId="4" borderId="0" xfId="9" applyFont="1" applyFill="1"/>
    <xf numFmtId="0" fontId="10" fillId="5" borderId="0" xfId="9" applyFont="1" applyFill="1"/>
    <xf numFmtId="0" fontId="1" fillId="0" borderId="0" xfId="9" applyFont="1" applyAlignment="1">
      <alignment horizontal="center"/>
    </xf>
    <xf numFmtId="4" fontId="1" fillId="0" borderId="0" xfId="9" applyNumberFormat="1" applyFont="1"/>
    <xf numFmtId="0" fontId="15" fillId="0" borderId="0" xfId="9" applyFont="1"/>
    <xf numFmtId="3" fontId="1" fillId="0" borderId="0" xfId="9" applyNumberFormat="1" applyFont="1"/>
    <xf numFmtId="0" fontId="1" fillId="0" borderId="0" xfId="9" applyFont="1" applyAlignment="1">
      <alignment vertical="center"/>
    </xf>
    <xf numFmtId="0" fontId="10" fillId="0" borderId="0" xfId="9" applyFont="1" applyFill="1"/>
    <xf numFmtId="0" fontId="10" fillId="5" borderId="0" xfId="9" applyFont="1" applyFill="1" applyAlignment="1">
      <alignment horizontal="center"/>
    </xf>
    <xf numFmtId="0" fontId="10" fillId="0" borderId="0" xfId="9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9" applyFont="1" applyAlignment="1">
      <alignment horizontal="left" indent="1"/>
    </xf>
    <xf numFmtId="0" fontId="1" fillId="0" borderId="0" xfId="9" applyFont="1" applyFill="1"/>
    <xf numFmtId="0" fontId="10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0" fillId="0" borderId="0" xfId="2" applyFont="1" applyAlignment="1">
      <alignment horizontal="left" indent="1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9" quotePrefix="1" applyFont="1" applyAlignment="1">
      <alignment horizontal="left" indent="1"/>
    </xf>
    <xf numFmtId="3" fontId="10" fillId="0" borderId="0" xfId="9" applyNumberFormat="1" applyFont="1"/>
    <xf numFmtId="3" fontId="10" fillId="0" borderId="0" xfId="0" applyNumberFormat="1" applyFont="1"/>
    <xf numFmtId="3" fontId="10" fillId="0" borderId="0" xfId="19" applyNumberFormat="1" applyFont="1" applyFill="1"/>
    <xf numFmtId="3" fontId="1" fillId="0" borderId="0" xfId="19" applyNumberFormat="1" applyFont="1" applyFill="1"/>
    <xf numFmtId="3" fontId="10" fillId="0" borderId="0" xfId="18" applyNumberFormat="1" applyFont="1" applyFill="1"/>
    <xf numFmtId="3" fontId="1" fillId="0" borderId="0" xfId="18" applyNumberFormat="1" applyFont="1" applyFill="1"/>
    <xf numFmtId="3" fontId="10" fillId="0" borderId="0" xfId="2" applyNumberFormat="1" applyFont="1"/>
    <xf numFmtId="3" fontId="1" fillId="0" borderId="0" xfId="2" applyNumberFormat="1" applyFont="1"/>
    <xf numFmtId="3" fontId="1" fillId="0" borderId="0" xfId="2" applyNumberFormat="1" applyFont="1" applyAlignment="1" applyProtection="1">
      <alignment vertical="top"/>
      <protection locked="0"/>
    </xf>
    <xf numFmtId="0" fontId="16" fillId="0" borderId="0" xfId="10" applyFont="1"/>
    <xf numFmtId="0" fontId="10" fillId="3" borderId="0" xfId="9" applyFont="1" applyFill="1"/>
    <xf numFmtId="0" fontId="10" fillId="7" borderId="2" xfId="13" applyFont="1" applyFill="1" applyBorder="1" applyAlignment="1">
      <alignment horizontal="center"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1" fillId="0" borderId="11" xfId="13" applyNumberFormat="1" applyFont="1" applyBorder="1" applyAlignment="1">
      <alignment horizontal="right" vertical="center" wrapText="1" indent="1"/>
    </xf>
    <xf numFmtId="0" fontId="1" fillId="0" borderId="0" xfId="13" applyFont="1" applyAlignment="1">
      <alignment horizontal="left" vertical="center"/>
    </xf>
    <xf numFmtId="4" fontId="1" fillId="0" borderId="0" xfId="13" applyNumberFormat="1" applyFont="1" applyAlignment="1">
      <alignment horizontal="right" vertical="center" indent="1"/>
    </xf>
    <xf numFmtId="0" fontId="10" fillId="7" borderId="14" xfId="13" applyFont="1" applyFill="1" applyBorder="1" applyAlignment="1">
      <alignment horizontal="center" vertical="center"/>
    </xf>
    <xf numFmtId="4" fontId="1" fillId="0" borderId="12" xfId="13" applyNumberFormat="1" applyFont="1" applyBorder="1" applyAlignment="1">
      <alignment horizontal="right" vertical="center" wrapText="1" indent="1"/>
    </xf>
    <xf numFmtId="0" fontId="10" fillId="3" borderId="14" xfId="8" applyFont="1" applyFill="1" applyBorder="1" applyAlignment="1">
      <alignment horizontal="center" vertical="center"/>
    </xf>
    <xf numFmtId="0" fontId="10" fillId="3" borderId="11" xfId="8" applyFont="1" applyFill="1" applyBorder="1" applyAlignment="1">
      <alignment horizontal="center" vertical="center"/>
    </xf>
    <xf numFmtId="0" fontId="10" fillId="3" borderId="10" xfId="8" applyFont="1" applyFill="1" applyBorder="1" applyAlignment="1">
      <alignment horizontal="center" vertical="center"/>
    </xf>
    <xf numFmtId="0" fontId="10" fillId="3" borderId="0" xfId="8" applyFont="1" applyFill="1" applyAlignment="1">
      <alignment horizontal="center" vertical="center"/>
    </xf>
    <xf numFmtId="0" fontId="10" fillId="3" borderId="13" xfId="8" applyFont="1" applyFill="1" applyBorder="1" applyAlignment="1">
      <alignment horizontal="center" vertical="center"/>
    </xf>
    <xf numFmtId="0" fontId="10" fillId="3" borderId="15" xfId="8" applyFont="1" applyFill="1" applyBorder="1" applyAlignment="1">
      <alignment horizontal="center" vertical="center"/>
    </xf>
    <xf numFmtId="0" fontId="10" fillId="3" borderId="18" xfId="8" applyFont="1" applyFill="1" applyBorder="1" applyAlignment="1">
      <alignment horizontal="center" vertical="center"/>
    </xf>
    <xf numFmtId="0" fontId="10" fillId="3" borderId="0" xfId="8" applyFont="1" applyFill="1" applyAlignment="1">
      <alignment vertical="center"/>
    </xf>
    <xf numFmtId="0" fontId="10" fillId="3" borderId="0" xfId="9" applyFont="1" applyFill="1" applyAlignment="1">
      <alignment horizontal="center" vertical="center"/>
    </xf>
    <xf numFmtId="0" fontId="13" fillId="7" borderId="14" xfId="13" applyFont="1" applyFill="1" applyBorder="1" applyAlignment="1">
      <alignment horizontal="center" vertical="center"/>
    </xf>
    <xf numFmtId="0" fontId="13" fillId="7" borderId="11" xfId="13" applyFont="1" applyFill="1" applyBorder="1" applyAlignment="1">
      <alignment horizontal="center" vertical="center"/>
    </xf>
    <xf numFmtId="0" fontId="13" fillId="7" borderId="16" xfId="13" applyFont="1" applyFill="1" applyBorder="1" applyAlignment="1">
      <alignment horizontal="center" vertical="center"/>
    </xf>
    <xf numFmtId="0" fontId="13" fillId="7" borderId="10" xfId="13" applyFont="1" applyFill="1" applyBorder="1" applyAlignment="1">
      <alignment horizontal="center" vertical="center"/>
    </xf>
    <xf numFmtId="0" fontId="13" fillId="7" borderId="0" xfId="13" applyFont="1" applyFill="1" applyAlignment="1">
      <alignment horizontal="center" vertical="center"/>
    </xf>
    <xf numFmtId="0" fontId="13" fillId="7" borderId="17" xfId="13" applyFont="1" applyFill="1" applyBorder="1" applyAlignment="1">
      <alignment horizontal="center" vertical="center"/>
    </xf>
    <xf numFmtId="0" fontId="13" fillId="7" borderId="13" xfId="13" applyFont="1" applyFill="1" applyBorder="1" applyAlignment="1">
      <alignment horizontal="center" vertical="center"/>
    </xf>
    <xf numFmtId="0" fontId="13" fillId="7" borderId="15" xfId="13" applyFont="1" applyFill="1" applyBorder="1" applyAlignment="1">
      <alignment horizontal="center" vertical="center"/>
    </xf>
    <xf numFmtId="0" fontId="13" fillId="7" borderId="18" xfId="13" applyFont="1" applyFill="1" applyBorder="1" applyAlignment="1">
      <alignment horizontal="center" vertical="center"/>
    </xf>
    <xf numFmtId="0" fontId="12" fillId="7" borderId="2" xfId="13" applyFont="1" applyFill="1" applyBorder="1" applyAlignment="1">
      <alignment horizontal="center" vertical="center"/>
    </xf>
    <xf numFmtId="0" fontId="12" fillId="7" borderId="12" xfId="13" applyFont="1" applyFill="1" applyBorder="1" applyAlignment="1">
      <alignment horizontal="center" vertical="center"/>
    </xf>
    <xf numFmtId="0" fontId="10" fillId="7" borderId="14" xfId="13" applyFont="1" applyFill="1" applyBorder="1" applyAlignment="1" applyProtection="1">
      <alignment horizontal="center" vertical="center" wrapText="1"/>
      <protection locked="0"/>
    </xf>
    <xf numFmtId="0" fontId="10" fillId="7" borderId="11" xfId="13" applyFont="1" applyFill="1" applyBorder="1" applyAlignment="1" applyProtection="1">
      <alignment horizontal="center" vertical="center" wrapText="1"/>
      <protection locked="0"/>
    </xf>
    <xf numFmtId="0" fontId="10" fillId="7" borderId="16" xfId="13" applyFont="1" applyFill="1" applyBorder="1" applyAlignment="1" applyProtection="1">
      <alignment horizontal="center" vertical="center" wrapText="1"/>
      <protection locked="0"/>
    </xf>
    <xf numFmtId="0" fontId="10" fillId="7" borderId="10" xfId="13" applyFont="1" applyFill="1" applyBorder="1" applyAlignment="1" applyProtection="1">
      <alignment horizontal="center" vertical="center" wrapText="1"/>
      <protection locked="0"/>
    </xf>
    <xf numFmtId="0" fontId="10" fillId="7" borderId="0" xfId="13" applyFont="1" applyFill="1" applyAlignment="1" applyProtection="1">
      <alignment horizontal="center" vertical="center" wrapText="1"/>
      <protection locked="0"/>
    </xf>
    <xf numFmtId="0" fontId="10" fillId="7" borderId="17" xfId="13" applyFont="1" applyFill="1" applyBorder="1" applyAlignment="1" applyProtection="1">
      <alignment horizontal="center" vertical="center" wrapText="1"/>
      <protection locked="0"/>
    </xf>
    <xf numFmtId="0" fontId="13" fillId="7" borderId="2" xfId="13" applyFont="1" applyFill="1" applyBorder="1" applyAlignment="1">
      <alignment horizontal="center" vertical="center"/>
    </xf>
    <xf numFmtId="0" fontId="13" fillId="7" borderId="12" xfId="13" applyFont="1" applyFill="1" applyBorder="1" applyAlignment="1">
      <alignment horizontal="center" vertical="center"/>
    </xf>
    <xf numFmtId="0" fontId="10" fillId="7" borderId="1" xfId="13" applyFont="1" applyFill="1" applyBorder="1" applyAlignment="1">
      <alignment horizontal="center" vertical="center"/>
    </xf>
    <xf numFmtId="0" fontId="10" fillId="3" borderId="0" xfId="9" applyFont="1" applyFill="1" applyAlignment="1">
      <alignment vertical="center"/>
    </xf>
    <xf numFmtId="0" fontId="10" fillId="3" borderId="0" xfId="9" applyFont="1" applyFill="1" applyAlignment="1">
      <alignment horizontal="center"/>
    </xf>
    <xf numFmtId="0" fontId="10" fillId="3" borderId="0" xfId="9" applyFont="1" applyFill="1"/>
  </cellXfs>
  <cellStyles count="84">
    <cellStyle name="Euro" xfId="26" xr:uid="{BF15EB16-3A5D-42EC-8906-603CB8CDC753}"/>
    <cellStyle name="Hipervínculo" xfId="11" builtinId="8"/>
    <cellStyle name="Hipervínculo 2" xfId="62" xr:uid="{407ED553-6798-4627-AD79-3C2E19726E0F}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42" xr:uid="{EB9D2E1C-69D8-4C52-B676-21CDBA95A775}"/>
    <cellStyle name="Millares 2 2 3" xfId="47" xr:uid="{7DA0DE30-68F1-43DA-965A-C2AF997B5648}"/>
    <cellStyle name="Millares 2 2 4" xfId="52" xr:uid="{733C0B6C-05D3-443A-9720-2090B38C2561}"/>
    <cellStyle name="Millares 2 2 5" xfId="28" xr:uid="{C4736950-CC95-47F3-9B17-5E24CAB1EEBE}"/>
    <cellStyle name="Millares 2 2 6" xfId="64" xr:uid="{90239697-D509-4BA0-AB31-B3B723D38F92}"/>
    <cellStyle name="Millares 2 2 7" xfId="56" xr:uid="{F000B824-770C-4B8D-A8B8-830F4FF56848}"/>
    <cellStyle name="Millares 2 2 8" xfId="21" xr:uid="{B8A5845C-CD3F-429C-9DFD-F876F125F1DA}"/>
    <cellStyle name="Millares 2 3" xfId="16" xr:uid="{00000000-0005-0000-0000-000004000000}"/>
    <cellStyle name="Millares 2 3 2" xfId="43" xr:uid="{8D4F254B-4EA3-46AB-9630-FC742BF1971C}"/>
    <cellStyle name="Millares 2 3 3" xfId="48" xr:uid="{A1FD3B12-C9B3-4605-B50F-5CC76C32B5B1}"/>
    <cellStyle name="Millares 2 3 4" xfId="53" xr:uid="{F794CA9B-0901-46C3-A7DD-AFBBB87C21D3}"/>
    <cellStyle name="Millares 2 3 5" xfId="29" xr:uid="{034C7696-3C1B-454D-A104-83FE1413F2A7}"/>
    <cellStyle name="Millares 2 3 6" xfId="65" xr:uid="{523E52F1-EE3D-4D5E-8DBE-7080C03F9621}"/>
    <cellStyle name="Millares 2 3 7" xfId="57" xr:uid="{8AA6F776-FC5D-4987-BF61-523876D43E15}"/>
    <cellStyle name="Millares 2 3 8" xfId="22" xr:uid="{9E8A172F-D46F-4447-ABA8-5D90D0A0A9D5}"/>
    <cellStyle name="Millares 2 4" xfId="41" xr:uid="{8F5F2ABE-D496-4E97-B525-C5D3E821641B}"/>
    <cellStyle name="Millares 2 5" xfId="46" xr:uid="{1DA311EA-3356-4937-B19D-BAAE2CC7C1FC}"/>
    <cellStyle name="Millares 2 6" xfId="51" xr:uid="{8BAC29F4-AF41-463D-A6C8-6ADB3AEDE945}"/>
    <cellStyle name="Millares 2 7" xfId="27" xr:uid="{9262886E-CC4F-4620-A231-5161B788AA96}"/>
    <cellStyle name="Millares 2 8" xfId="61" xr:uid="{18BB48BE-E0C9-4BEF-B34A-899862BC33B3}"/>
    <cellStyle name="Millares 2 9" xfId="20" xr:uid="{EABC44BF-31F3-4F7E-8B37-F33D79122095}"/>
    <cellStyle name="Millares 3" xfId="19" xr:uid="{00000000-0005-0000-0000-000005000000}"/>
    <cellStyle name="Millares 3 2" xfId="44" xr:uid="{1B80654C-F1C8-4054-B773-0D918DCD2DD2}"/>
    <cellStyle name="Millares 3 3" xfId="49" xr:uid="{605873B6-62BF-4B58-8FD4-9710F7CBAD46}"/>
    <cellStyle name="Millares 3 4" xfId="54" xr:uid="{1C998D94-EC4E-47F6-8A1E-F4245972401E}"/>
    <cellStyle name="Millares 3 5" xfId="30" xr:uid="{7A218887-5340-4B95-87D5-36993E8E8AF1}"/>
    <cellStyle name="Millares 3 6" xfId="68" xr:uid="{702788F0-336E-4CDB-A855-B44BE61B8AD8}"/>
    <cellStyle name="Millares 3 7" xfId="59" xr:uid="{CFC51FD6-AF42-4943-9E46-0A282026B46F}"/>
    <cellStyle name="Millares 3 8" xfId="25" xr:uid="{4FC8A9BB-A2F2-4BF0-BA45-4DBF31222FC5}"/>
    <cellStyle name="Millares 4" xfId="17" xr:uid="{00000000-0005-0000-0000-000006000000}"/>
    <cellStyle name="Millares 4 2" xfId="66" xr:uid="{0E99C495-DCB5-4F47-AF58-57C112DF41D0}"/>
    <cellStyle name="Millares 4 3" xfId="58" xr:uid="{58D084E7-44D7-4D3D-A6CE-27B5BD4E4689}"/>
    <cellStyle name="Millares 4 4" xfId="23" xr:uid="{FEE2FFB6-BF95-4E4E-B0D8-54CC1207E91C}"/>
    <cellStyle name="Millares 5" xfId="67" xr:uid="{87F83BD8-9F5E-4E0A-BA9A-0D565E37B5D5}"/>
    <cellStyle name="Millares 6" xfId="24" xr:uid="{EEBC8C4E-8B05-4694-90FE-4D80891D7ED5}"/>
    <cellStyle name="Moneda 2" xfId="31" xr:uid="{763C4DA7-AE3D-433C-BAE5-7AA63B1D90FB}"/>
    <cellStyle name="Moneda 2 2" xfId="45" xr:uid="{767ABCEE-E43F-4D43-9B1B-3D6354850528}"/>
    <cellStyle name="Moneda 2 3" xfId="50" xr:uid="{DABF4FB7-3ADB-45C4-9CC1-AA42BD390ABA}"/>
    <cellStyle name="Moneda 2 4" xfId="55" xr:uid="{A233BBE6-9C47-4B25-81C8-F13CB4872271}"/>
    <cellStyle name="Normal" xfId="0" builtinId="0"/>
    <cellStyle name="Normal 10" xfId="60" xr:uid="{9B9C883C-E392-4B9C-AD90-878C1FC51109}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2 3 2" xfId="74" xr:uid="{46636DEF-C38E-4697-984A-34C8213951E7}"/>
    <cellStyle name="Normal 2 4" xfId="32" xr:uid="{12D00FFF-8B6F-48F7-ACC6-653B57343CDD}"/>
    <cellStyle name="Normal 2 4 2" xfId="78" xr:uid="{130228F4-F7FC-4FFE-AFC4-937C7F9BFB2F}"/>
    <cellStyle name="Normal 2 5" xfId="70" xr:uid="{F302E678-1FE1-4696-BB02-908556783FD7}"/>
    <cellStyle name="Normal 2 6" xfId="80" xr:uid="{4B0F5F7B-4D37-4111-9040-CE54776F57E4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3 3 2" xfId="71" xr:uid="{1D2328AA-D588-45E7-8E03-6343CBDC7DC1}"/>
    <cellStyle name="Normal 3 4" xfId="33" xr:uid="{C866976B-0823-4A5B-9901-F716FF3E796D}"/>
    <cellStyle name="Normal 3 4 2" xfId="81" xr:uid="{0ED07F12-8FDD-4007-9B88-50E665A24225}"/>
    <cellStyle name="Normal 4" xfId="4" xr:uid="{00000000-0005-0000-0000-00000F000000}"/>
    <cellStyle name="Normal 4 2" xfId="35" xr:uid="{D9D95126-B40B-4E76-A8FB-EC0421AA577A}"/>
    <cellStyle name="Normal 4 3" xfId="34" xr:uid="{966F3033-E824-4BFB-B840-F5FB83E4C7A0}"/>
    <cellStyle name="Normal 5" xfId="5" xr:uid="{00000000-0005-0000-0000-000010000000}"/>
    <cellStyle name="Normal 5 2" xfId="37" xr:uid="{3A1599EF-380B-441A-981A-6574CBD429D1}"/>
    <cellStyle name="Normal 5 3" xfId="36" xr:uid="{60544766-1553-4373-87D0-01A2154230E6}"/>
    <cellStyle name="Normal 56" xfId="6" xr:uid="{00000000-0005-0000-0000-000011000000}"/>
    <cellStyle name="Normal 6" xfId="38" xr:uid="{8958B49A-386D-4B29-BB38-689F7C3E2DB8}"/>
    <cellStyle name="Normal 6 2" xfId="39" xr:uid="{66F6E288-A244-4009-B281-9CC9949A5F8A}"/>
    <cellStyle name="Normal 6 2 2" xfId="76" xr:uid="{6C93CF1C-2758-4361-8799-721512A63286}"/>
    <cellStyle name="Normal 6 2 3" xfId="73" xr:uid="{5E9AC9A3-67F1-4195-B728-3BDAF28D0E23}"/>
    <cellStyle name="Normal 6 2 4" xfId="83" xr:uid="{AB67BB4B-5335-471B-99BF-88503D289E0F}"/>
    <cellStyle name="Normal 6 3" xfId="75" xr:uid="{A40D9037-21F8-4AF8-AF09-637E586AD0F5}"/>
    <cellStyle name="Normal 6 4" xfId="72" xr:uid="{7EC0614C-9B2B-4322-9B62-480D6D0EDA50}"/>
    <cellStyle name="Normal 6 5" xfId="82" xr:uid="{17888DB5-5789-4130-807A-E08B1A18C577}"/>
    <cellStyle name="Normal 7" xfId="77" xr:uid="{A9113148-45DE-42B0-A2DE-48D7BA17550E}"/>
    <cellStyle name="Normal 8" xfId="69" xr:uid="{31B9190C-17EB-406A-81AD-B40B6E53EC18}"/>
    <cellStyle name="Normal 9" xfId="79" xr:uid="{09CB032C-1EE2-4B3F-9F96-B6A42A8D3089}"/>
    <cellStyle name="Porcentaje" xfId="14" builtinId="5"/>
    <cellStyle name="Porcentaje 2" xfId="7" xr:uid="{00000000-0005-0000-0000-000013000000}"/>
    <cellStyle name="Porcentaje 3" xfId="63" xr:uid="{A5054777-C7BD-44F7-B82E-873DC06EA43A}"/>
    <cellStyle name="Porcentual 2" xfId="40" xr:uid="{1473AD9A-FCC6-4A4F-8198-BE5372CD8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152400</xdr:rowOff>
    </xdr:from>
    <xdr:to>
      <xdr:col>1</xdr:col>
      <xdr:colOff>247650</xdr:colOff>
      <xdr:row>50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F506ECD-B019-49C3-B9B9-DC04A573C934}"/>
            </a:ext>
          </a:extLst>
        </xdr:cNvPr>
        <xdr:cNvCxnSpPr/>
      </xdr:nvCxnSpPr>
      <xdr:spPr>
        <a:xfrm>
          <a:off x="0" y="7581900"/>
          <a:ext cx="1952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1476375</xdr:colOff>
      <xdr:row>51</xdr:row>
      <xdr:rowOff>0</xdr:rowOff>
    </xdr:from>
    <xdr:to>
      <xdr:col>1</xdr:col>
      <xdr:colOff>3429000</xdr:colOff>
      <xdr:row>51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749A374-7227-49F6-93C2-8FD00F7D2829}"/>
            </a:ext>
          </a:extLst>
        </xdr:cNvPr>
        <xdr:cNvCxnSpPr/>
      </xdr:nvCxnSpPr>
      <xdr:spPr>
        <a:xfrm>
          <a:off x="3181350" y="7591425"/>
          <a:ext cx="1952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3"/>
  <sheetViews>
    <sheetView zoomScaleNormal="100" zoomScaleSheetLayoutView="100" workbookViewId="0">
      <pane ySplit="5" topLeftCell="A12" activePane="bottomLeft" state="frozen"/>
      <selection activeCell="A14" sqref="A14:B14"/>
      <selection pane="bottomLeft" activeCell="G35" sqref="G35"/>
    </sheetView>
  </sheetViews>
  <sheetFormatPr baseColWidth="10" defaultColWidth="12.85546875" defaultRowHeight="12.75" x14ac:dyDescent="0.2"/>
  <cols>
    <col min="1" max="1" width="25.5703125" style="10" customWidth="1"/>
    <col min="2" max="2" width="73.85546875" style="10" bestFit="1" customWidth="1"/>
    <col min="3" max="3" width="12.5703125" style="10" bestFit="1" customWidth="1"/>
    <col min="4" max="16384" width="12.85546875" style="10"/>
  </cols>
  <sheetData>
    <row r="1" spans="1:4" ht="16.149999999999999" customHeight="1" x14ac:dyDescent="0.2">
      <c r="A1" s="158" t="s">
        <v>601</v>
      </c>
      <c r="B1" s="159"/>
      <c r="C1" s="84" t="s">
        <v>495</v>
      </c>
      <c r="D1" s="85">
        <v>2024</v>
      </c>
    </row>
    <row r="2" spans="1:4" ht="16.149999999999999" customHeight="1" x14ac:dyDescent="0.2">
      <c r="A2" s="160" t="s">
        <v>494</v>
      </c>
      <c r="B2" s="161"/>
      <c r="C2" s="86" t="s">
        <v>496</v>
      </c>
      <c r="D2" s="87" t="s">
        <v>501</v>
      </c>
    </row>
    <row r="3" spans="1:4" ht="16.149999999999999" customHeight="1" x14ac:dyDescent="0.2">
      <c r="A3" s="160" t="s">
        <v>602</v>
      </c>
      <c r="B3" s="161"/>
      <c r="C3" s="86" t="s">
        <v>497</v>
      </c>
      <c r="D3" s="88">
        <v>4</v>
      </c>
    </row>
    <row r="4" spans="1:4" ht="16.149999999999999" customHeight="1" x14ac:dyDescent="0.2">
      <c r="A4" s="162" t="s">
        <v>516</v>
      </c>
      <c r="B4" s="163"/>
      <c r="C4" s="163"/>
      <c r="D4" s="164"/>
    </row>
    <row r="5" spans="1:4" ht="15" customHeight="1" x14ac:dyDescent="0.2">
      <c r="A5" s="9" t="s">
        <v>29</v>
      </c>
      <c r="B5" s="6" t="s">
        <v>30</v>
      </c>
    </row>
    <row r="6" spans="1:4" x14ac:dyDescent="0.2">
      <c r="A6" s="3"/>
      <c r="B6" s="2"/>
    </row>
    <row r="7" spans="1:4" x14ac:dyDescent="0.2">
      <c r="A7" s="4"/>
      <c r="B7" s="35" t="s">
        <v>33</v>
      </c>
    </row>
    <row r="8" spans="1:4" x14ac:dyDescent="0.2">
      <c r="A8" s="4"/>
      <c r="B8" s="35"/>
    </row>
    <row r="9" spans="1:4" x14ac:dyDescent="0.2">
      <c r="A9" s="4"/>
      <c r="B9" s="36" t="s">
        <v>0</v>
      </c>
    </row>
    <row r="10" spans="1:4" x14ac:dyDescent="0.2">
      <c r="A10" s="89" t="s">
        <v>480</v>
      </c>
      <c r="B10" s="90" t="s">
        <v>557</v>
      </c>
    </row>
    <row r="11" spans="1:4" x14ac:dyDescent="0.2">
      <c r="A11" s="89" t="s">
        <v>481</v>
      </c>
      <c r="B11" s="90" t="s">
        <v>277</v>
      </c>
    </row>
    <row r="12" spans="1:4" x14ac:dyDescent="0.2">
      <c r="A12" s="89" t="s">
        <v>1</v>
      </c>
      <c r="B12" s="90" t="s">
        <v>2</v>
      </c>
    </row>
    <row r="13" spans="1:4" x14ac:dyDescent="0.2">
      <c r="A13" s="89" t="s">
        <v>3</v>
      </c>
      <c r="B13" s="90" t="s">
        <v>4</v>
      </c>
    </row>
    <row r="14" spans="1:4" x14ac:dyDescent="0.2">
      <c r="A14" s="89" t="s">
        <v>5</v>
      </c>
      <c r="B14" s="90" t="s">
        <v>6</v>
      </c>
    </row>
    <row r="15" spans="1:4" x14ac:dyDescent="0.2">
      <c r="A15" s="89" t="s">
        <v>82</v>
      </c>
      <c r="B15" s="90" t="s">
        <v>489</v>
      </c>
    </row>
    <row r="16" spans="1:4" x14ac:dyDescent="0.2">
      <c r="A16" s="89" t="s">
        <v>7</v>
      </c>
      <c r="B16" s="90" t="s">
        <v>490</v>
      </c>
    </row>
    <row r="17" spans="1:2" x14ac:dyDescent="0.2">
      <c r="A17" s="89" t="s">
        <v>8</v>
      </c>
      <c r="B17" s="90" t="s">
        <v>81</v>
      </c>
    </row>
    <row r="18" spans="1:2" x14ac:dyDescent="0.2">
      <c r="A18" s="89" t="s">
        <v>9</v>
      </c>
      <c r="B18" s="90" t="s">
        <v>10</v>
      </c>
    </row>
    <row r="19" spans="1:2" x14ac:dyDescent="0.2">
      <c r="A19" s="89" t="s">
        <v>11</v>
      </c>
      <c r="B19" s="90" t="s">
        <v>12</v>
      </c>
    </row>
    <row r="20" spans="1:2" x14ac:dyDescent="0.2">
      <c r="A20" s="89" t="s">
        <v>13</v>
      </c>
      <c r="B20" s="90" t="s">
        <v>14</v>
      </c>
    </row>
    <row r="21" spans="1:2" x14ac:dyDescent="0.2">
      <c r="A21" s="89" t="s">
        <v>15</v>
      </c>
      <c r="B21" s="90" t="s">
        <v>16</v>
      </c>
    </row>
    <row r="22" spans="1:2" x14ac:dyDescent="0.2">
      <c r="A22" s="89" t="s">
        <v>17</v>
      </c>
      <c r="B22" s="90" t="s">
        <v>491</v>
      </c>
    </row>
    <row r="23" spans="1:2" x14ac:dyDescent="0.2">
      <c r="A23" s="89" t="s">
        <v>18</v>
      </c>
      <c r="B23" s="90" t="s">
        <v>19</v>
      </c>
    </row>
    <row r="24" spans="1:2" x14ac:dyDescent="0.2">
      <c r="A24" s="89" t="s">
        <v>20</v>
      </c>
      <c r="B24" s="90" t="s">
        <v>114</v>
      </c>
    </row>
    <row r="25" spans="1:2" x14ac:dyDescent="0.2">
      <c r="A25" s="89" t="s">
        <v>21</v>
      </c>
      <c r="B25" s="90" t="s">
        <v>585</v>
      </c>
    </row>
    <row r="26" spans="1:2" x14ac:dyDescent="0.2">
      <c r="A26" s="89" t="s">
        <v>587</v>
      </c>
      <c r="B26" s="90" t="s">
        <v>588</v>
      </c>
    </row>
    <row r="27" spans="1:2" x14ac:dyDescent="0.2">
      <c r="A27" s="89" t="s">
        <v>586</v>
      </c>
      <c r="B27" s="90" t="s">
        <v>589</v>
      </c>
    </row>
    <row r="28" spans="1:2" x14ac:dyDescent="0.2">
      <c r="A28" s="89" t="s">
        <v>22</v>
      </c>
      <c r="B28" s="90" t="s">
        <v>23</v>
      </c>
    </row>
    <row r="29" spans="1:2" x14ac:dyDescent="0.2">
      <c r="A29" s="89" t="s">
        <v>24</v>
      </c>
      <c r="B29" s="90" t="s">
        <v>25</v>
      </c>
    </row>
    <row r="30" spans="1:2" x14ac:dyDescent="0.2">
      <c r="A30" s="89" t="s">
        <v>26</v>
      </c>
      <c r="B30" s="90" t="s">
        <v>593</v>
      </c>
    </row>
    <row r="31" spans="1:2" x14ac:dyDescent="0.2">
      <c r="A31" s="89" t="s">
        <v>27</v>
      </c>
      <c r="B31" s="90" t="s">
        <v>594</v>
      </c>
    </row>
    <row r="32" spans="1:2" x14ac:dyDescent="0.2">
      <c r="A32" s="89" t="s">
        <v>38</v>
      </c>
      <c r="B32" s="90" t="s">
        <v>595</v>
      </c>
    </row>
    <row r="33" spans="1:2" x14ac:dyDescent="0.2">
      <c r="A33" s="4"/>
      <c r="B33" s="37"/>
    </row>
    <row r="34" spans="1:2" x14ac:dyDescent="0.2">
      <c r="A34" s="4"/>
      <c r="B34" s="36"/>
    </row>
    <row r="35" spans="1:2" x14ac:dyDescent="0.2">
      <c r="A35" s="89" t="s">
        <v>36</v>
      </c>
      <c r="B35" s="90" t="s">
        <v>31</v>
      </c>
    </row>
    <row r="36" spans="1:2" x14ac:dyDescent="0.2">
      <c r="A36" s="89" t="s">
        <v>37</v>
      </c>
      <c r="B36" s="90" t="s">
        <v>32</v>
      </c>
    </row>
    <row r="37" spans="1:2" x14ac:dyDescent="0.2">
      <c r="A37" s="4"/>
      <c r="B37" s="37"/>
    </row>
    <row r="38" spans="1:2" x14ac:dyDescent="0.2">
      <c r="A38" s="4"/>
      <c r="B38" s="35" t="s">
        <v>34</v>
      </c>
    </row>
    <row r="39" spans="1:2" x14ac:dyDescent="0.2">
      <c r="A39" s="4" t="s">
        <v>35</v>
      </c>
      <c r="B39" s="90" t="s">
        <v>28</v>
      </c>
    </row>
    <row r="40" spans="1:2" x14ac:dyDescent="0.2">
      <c r="A40" s="4"/>
      <c r="B40" s="90" t="s">
        <v>517</v>
      </c>
    </row>
    <row r="41" spans="1:2" x14ac:dyDescent="0.2">
      <c r="A41" s="4"/>
      <c r="B41" s="90" t="s">
        <v>555</v>
      </c>
    </row>
    <row r="42" spans="1:2" x14ac:dyDescent="0.2">
      <c r="A42" s="4"/>
      <c r="B42" s="90" t="s">
        <v>556</v>
      </c>
    </row>
    <row r="43" spans="1:2" ht="13.5" thickBot="1" x14ac:dyDescent="0.25">
      <c r="A43" s="38"/>
      <c r="B43" s="7"/>
    </row>
    <row r="45" spans="1:2" x14ac:dyDescent="0.2">
      <c r="A45" s="1" t="s">
        <v>518</v>
      </c>
    </row>
    <row r="51" spans="1:2" x14ac:dyDescent="0.2">
      <c r="A51" s="8"/>
      <c r="B51" s="8"/>
    </row>
    <row r="52" spans="1:2" x14ac:dyDescent="0.2">
      <c r="A52" s="91" t="s">
        <v>603</v>
      </c>
      <c r="B52" s="91" t="s">
        <v>604</v>
      </c>
    </row>
    <row r="53" spans="1:2" x14ac:dyDescent="0.2">
      <c r="A53" s="13" t="s">
        <v>605</v>
      </c>
      <c r="B53" s="92" t="s">
        <v>606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5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B30" sqref="B30"/>
    </sheetView>
  </sheetViews>
  <sheetFormatPr baseColWidth="10" defaultColWidth="9.140625" defaultRowHeight="12.75" x14ac:dyDescent="0.2"/>
  <cols>
    <col min="1" max="1" width="10" style="97" customWidth="1"/>
    <col min="2" max="2" width="83" style="97" customWidth="1"/>
    <col min="3" max="4" width="15.7109375" style="97" customWidth="1"/>
    <col min="5" max="5" width="16.7109375" style="97" customWidth="1"/>
    <col min="6" max="16384" width="9.140625" style="97"/>
  </cols>
  <sheetData>
    <row r="1" spans="1:5" s="93" customFormat="1" ht="18.95" customHeight="1" x14ac:dyDescent="0.25">
      <c r="A1" s="161" t="s">
        <v>601</v>
      </c>
      <c r="B1" s="161"/>
      <c r="C1" s="161"/>
      <c r="D1" s="86" t="s">
        <v>498</v>
      </c>
      <c r="E1" s="5">
        <v>2024</v>
      </c>
    </row>
    <row r="2" spans="1:5" s="94" customFormat="1" ht="18.95" customHeight="1" x14ac:dyDescent="0.25">
      <c r="A2" s="161" t="s">
        <v>503</v>
      </c>
      <c r="B2" s="161"/>
      <c r="C2" s="161"/>
      <c r="D2" s="86" t="s">
        <v>499</v>
      </c>
      <c r="E2" s="5" t="s">
        <v>501</v>
      </c>
    </row>
    <row r="3" spans="1:5" s="94" customFormat="1" ht="18.95" customHeight="1" x14ac:dyDescent="0.25">
      <c r="A3" s="161" t="s">
        <v>602</v>
      </c>
      <c r="B3" s="161"/>
      <c r="C3" s="161"/>
      <c r="D3" s="86" t="s">
        <v>500</v>
      </c>
      <c r="E3" s="5">
        <v>4</v>
      </c>
    </row>
    <row r="4" spans="1:5" s="94" customFormat="1" ht="18.95" customHeight="1" x14ac:dyDescent="0.25">
      <c r="A4" s="161" t="s">
        <v>516</v>
      </c>
      <c r="B4" s="161"/>
      <c r="C4" s="161"/>
      <c r="D4" s="86"/>
      <c r="E4" s="5"/>
    </row>
    <row r="5" spans="1:5" x14ac:dyDescent="0.2">
      <c r="A5" s="95" t="s">
        <v>116</v>
      </c>
      <c r="B5" s="96"/>
      <c r="C5" s="96"/>
      <c r="D5" s="96"/>
      <c r="E5" s="96"/>
    </row>
    <row r="7" spans="1:5" x14ac:dyDescent="0.2">
      <c r="A7" s="98" t="s">
        <v>559</v>
      </c>
      <c r="B7" s="98"/>
      <c r="C7" s="98"/>
      <c r="D7" s="98"/>
      <c r="E7" s="98"/>
    </row>
    <row r="8" spans="1:5" x14ac:dyDescent="0.2">
      <c r="A8" s="99" t="s">
        <v>86</v>
      </c>
      <c r="B8" s="99" t="s">
        <v>83</v>
      </c>
      <c r="C8" s="99" t="s">
        <v>84</v>
      </c>
      <c r="D8" s="100" t="s">
        <v>276</v>
      </c>
      <c r="E8" s="101" t="s">
        <v>597</v>
      </c>
    </row>
    <row r="9" spans="1:5" x14ac:dyDescent="0.2">
      <c r="A9" s="39">
        <v>4000</v>
      </c>
      <c r="B9" s="40" t="s">
        <v>557</v>
      </c>
      <c r="C9" s="12">
        <f>SUM(C10+C57+C69)</f>
        <v>53571244.780000009</v>
      </c>
      <c r="D9" s="16"/>
      <c r="E9" s="17"/>
    </row>
    <row r="10" spans="1:5" x14ac:dyDescent="0.2">
      <c r="A10" s="39">
        <v>4100</v>
      </c>
      <c r="B10" s="40" t="s">
        <v>223</v>
      </c>
      <c r="C10" s="12">
        <f>SUM(C11+C21+C27+C30+C36+C39+C48)</f>
        <v>4293931.4800000004</v>
      </c>
      <c r="D10" s="16"/>
      <c r="E10" s="17"/>
    </row>
    <row r="11" spans="1:5" x14ac:dyDescent="0.2">
      <c r="A11" s="39">
        <v>4110</v>
      </c>
      <c r="B11" s="40" t="s">
        <v>224</v>
      </c>
      <c r="C11" s="12">
        <f>SUM(C12:C20)</f>
        <v>0</v>
      </c>
      <c r="D11" s="16"/>
      <c r="E11" s="17"/>
    </row>
    <row r="12" spans="1:5" x14ac:dyDescent="0.2">
      <c r="A12" s="41">
        <v>4111</v>
      </c>
      <c r="B12" s="17" t="s">
        <v>225</v>
      </c>
      <c r="C12" s="11">
        <v>0</v>
      </c>
      <c r="D12" s="16"/>
      <c r="E12" s="17"/>
    </row>
    <row r="13" spans="1:5" x14ac:dyDescent="0.2">
      <c r="A13" s="41">
        <v>4112</v>
      </c>
      <c r="B13" s="17" t="s">
        <v>226</v>
      </c>
      <c r="C13" s="11">
        <v>0</v>
      </c>
      <c r="D13" s="16"/>
      <c r="E13" s="17"/>
    </row>
    <row r="14" spans="1:5" x14ac:dyDescent="0.2">
      <c r="A14" s="41">
        <v>4113</v>
      </c>
      <c r="B14" s="17" t="s">
        <v>227</v>
      </c>
      <c r="C14" s="11">
        <v>0</v>
      </c>
      <c r="D14" s="16"/>
      <c r="E14" s="17"/>
    </row>
    <row r="15" spans="1:5" x14ac:dyDescent="0.2">
      <c r="A15" s="41">
        <v>4114</v>
      </c>
      <c r="B15" s="17" t="s">
        <v>228</v>
      </c>
      <c r="C15" s="11">
        <v>0</v>
      </c>
      <c r="D15" s="16"/>
      <c r="E15" s="17"/>
    </row>
    <row r="16" spans="1:5" x14ac:dyDescent="0.2">
      <c r="A16" s="41">
        <v>4115</v>
      </c>
      <c r="B16" s="17" t="s">
        <v>229</v>
      </c>
      <c r="C16" s="11">
        <v>0</v>
      </c>
      <c r="D16" s="16"/>
      <c r="E16" s="17"/>
    </row>
    <row r="17" spans="1:5" x14ac:dyDescent="0.2">
      <c r="A17" s="41">
        <v>4116</v>
      </c>
      <c r="B17" s="17" t="s">
        <v>230</v>
      </c>
      <c r="C17" s="11">
        <v>0</v>
      </c>
      <c r="D17" s="16"/>
      <c r="E17" s="17"/>
    </row>
    <row r="18" spans="1:5" x14ac:dyDescent="0.2">
      <c r="A18" s="41">
        <v>4117</v>
      </c>
      <c r="B18" s="17" t="s">
        <v>231</v>
      </c>
      <c r="C18" s="11">
        <v>0</v>
      </c>
      <c r="D18" s="16"/>
      <c r="E18" s="17"/>
    </row>
    <row r="19" spans="1:5" ht="25.5" x14ac:dyDescent="0.2">
      <c r="A19" s="41">
        <v>4118</v>
      </c>
      <c r="B19" s="42" t="s">
        <v>409</v>
      </c>
      <c r="C19" s="11">
        <v>0</v>
      </c>
      <c r="D19" s="16"/>
      <c r="E19" s="17"/>
    </row>
    <row r="20" spans="1:5" x14ac:dyDescent="0.2">
      <c r="A20" s="41">
        <v>4119</v>
      </c>
      <c r="B20" s="17" t="s">
        <v>232</v>
      </c>
      <c r="C20" s="11">
        <v>0</v>
      </c>
      <c r="D20" s="16"/>
      <c r="E20" s="17"/>
    </row>
    <row r="21" spans="1:5" x14ac:dyDescent="0.2">
      <c r="A21" s="39">
        <v>4120</v>
      </c>
      <c r="B21" s="40" t="s">
        <v>233</v>
      </c>
      <c r="C21" s="12">
        <f>SUM(C22:C26)</f>
        <v>0</v>
      </c>
      <c r="D21" s="16"/>
      <c r="E21" s="17"/>
    </row>
    <row r="22" spans="1:5" x14ac:dyDescent="0.2">
      <c r="A22" s="41">
        <v>4121</v>
      </c>
      <c r="B22" s="17" t="s">
        <v>234</v>
      </c>
      <c r="C22" s="11">
        <v>0</v>
      </c>
      <c r="D22" s="16"/>
      <c r="E22" s="17"/>
    </row>
    <row r="23" spans="1:5" x14ac:dyDescent="0.2">
      <c r="A23" s="41">
        <v>4122</v>
      </c>
      <c r="B23" s="17" t="s">
        <v>410</v>
      </c>
      <c r="C23" s="11">
        <v>0</v>
      </c>
      <c r="D23" s="16"/>
      <c r="E23" s="17"/>
    </row>
    <row r="24" spans="1:5" x14ac:dyDescent="0.2">
      <c r="A24" s="41">
        <v>4123</v>
      </c>
      <c r="B24" s="17" t="s">
        <v>235</v>
      </c>
      <c r="C24" s="11">
        <v>0</v>
      </c>
      <c r="D24" s="16"/>
      <c r="E24" s="17"/>
    </row>
    <row r="25" spans="1:5" x14ac:dyDescent="0.2">
      <c r="A25" s="41">
        <v>4124</v>
      </c>
      <c r="B25" s="17" t="s">
        <v>236</v>
      </c>
      <c r="C25" s="11">
        <v>0</v>
      </c>
      <c r="D25" s="16"/>
      <c r="E25" s="17"/>
    </row>
    <row r="26" spans="1:5" x14ac:dyDescent="0.2">
      <c r="A26" s="41">
        <v>4129</v>
      </c>
      <c r="B26" s="17" t="s">
        <v>237</v>
      </c>
      <c r="C26" s="11">
        <v>0</v>
      </c>
      <c r="D26" s="16"/>
      <c r="E26" s="17"/>
    </row>
    <row r="27" spans="1:5" x14ac:dyDescent="0.2">
      <c r="A27" s="39">
        <v>4130</v>
      </c>
      <c r="B27" s="40" t="s">
        <v>238</v>
      </c>
      <c r="C27" s="12">
        <f>SUM(C28:C29)</f>
        <v>0</v>
      </c>
      <c r="D27" s="16"/>
      <c r="E27" s="17"/>
    </row>
    <row r="28" spans="1:5" x14ac:dyDescent="0.2">
      <c r="A28" s="41">
        <v>4131</v>
      </c>
      <c r="B28" s="17" t="s">
        <v>239</v>
      </c>
      <c r="C28" s="11">
        <v>0</v>
      </c>
      <c r="D28" s="16"/>
      <c r="E28" s="17"/>
    </row>
    <row r="29" spans="1:5" ht="25.5" x14ac:dyDescent="0.2">
      <c r="A29" s="41">
        <v>4132</v>
      </c>
      <c r="B29" s="42" t="s">
        <v>411</v>
      </c>
      <c r="C29" s="11">
        <v>0</v>
      </c>
      <c r="D29" s="16"/>
      <c r="E29" s="17"/>
    </row>
    <row r="30" spans="1:5" x14ac:dyDescent="0.2">
      <c r="A30" s="39">
        <v>4140</v>
      </c>
      <c r="B30" s="40" t="s">
        <v>240</v>
      </c>
      <c r="C30" s="12">
        <f>SUM(C31:C35)</f>
        <v>0</v>
      </c>
      <c r="D30" s="16"/>
      <c r="E30" s="17"/>
    </row>
    <row r="31" spans="1:5" x14ac:dyDescent="0.2">
      <c r="A31" s="41">
        <v>4141</v>
      </c>
      <c r="B31" s="17" t="s">
        <v>241</v>
      </c>
      <c r="C31" s="11">
        <v>0</v>
      </c>
      <c r="D31" s="16"/>
      <c r="E31" s="17"/>
    </row>
    <row r="32" spans="1:5" x14ac:dyDescent="0.2">
      <c r="A32" s="41">
        <v>4143</v>
      </c>
      <c r="B32" s="17" t="s">
        <v>242</v>
      </c>
      <c r="C32" s="11">
        <v>0</v>
      </c>
      <c r="D32" s="16"/>
      <c r="E32" s="17"/>
    </row>
    <row r="33" spans="1:5" x14ac:dyDescent="0.2">
      <c r="A33" s="41">
        <v>4144</v>
      </c>
      <c r="B33" s="17" t="s">
        <v>243</v>
      </c>
      <c r="C33" s="11">
        <v>0</v>
      </c>
      <c r="D33" s="16"/>
      <c r="E33" s="17"/>
    </row>
    <row r="34" spans="1:5" ht="25.5" x14ac:dyDescent="0.2">
      <c r="A34" s="41">
        <v>4145</v>
      </c>
      <c r="B34" s="42" t="s">
        <v>412</v>
      </c>
      <c r="C34" s="11">
        <v>0</v>
      </c>
      <c r="D34" s="16"/>
      <c r="E34" s="17"/>
    </row>
    <row r="35" spans="1:5" x14ac:dyDescent="0.2">
      <c r="A35" s="41">
        <v>4149</v>
      </c>
      <c r="B35" s="17" t="s">
        <v>244</v>
      </c>
      <c r="C35" s="11">
        <v>0</v>
      </c>
      <c r="D35" s="16"/>
      <c r="E35" s="17"/>
    </row>
    <row r="36" spans="1:5" x14ac:dyDescent="0.2">
      <c r="A36" s="39">
        <v>4150</v>
      </c>
      <c r="B36" s="40" t="s">
        <v>413</v>
      </c>
      <c r="C36" s="12">
        <f>SUM(C37:C38)</f>
        <v>0</v>
      </c>
      <c r="D36" s="16"/>
      <c r="E36" s="17"/>
    </row>
    <row r="37" spans="1:5" x14ac:dyDescent="0.2">
      <c r="A37" s="41">
        <v>4151</v>
      </c>
      <c r="B37" s="17" t="s">
        <v>413</v>
      </c>
      <c r="C37" s="11">
        <v>0</v>
      </c>
      <c r="D37" s="16"/>
      <c r="E37" s="17"/>
    </row>
    <row r="38" spans="1:5" ht="25.5" x14ac:dyDescent="0.2">
      <c r="A38" s="41">
        <v>4154</v>
      </c>
      <c r="B38" s="42" t="s">
        <v>414</v>
      </c>
      <c r="C38" s="11">
        <v>0</v>
      </c>
      <c r="D38" s="16"/>
      <c r="E38" s="17"/>
    </row>
    <row r="39" spans="1:5" x14ac:dyDescent="0.2">
      <c r="A39" s="39">
        <v>4160</v>
      </c>
      <c r="B39" s="40" t="s">
        <v>415</v>
      </c>
      <c r="C39" s="12">
        <f>SUM(C40:C47)</f>
        <v>0</v>
      </c>
      <c r="D39" s="16"/>
      <c r="E39" s="17"/>
    </row>
    <row r="40" spans="1:5" x14ac:dyDescent="0.2">
      <c r="A40" s="41">
        <v>4161</v>
      </c>
      <c r="B40" s="17" t="s">
        <v>245</v>
      </c>
      <c r="C40" s="11">
        <v>0</v>
      </c>
      <c r="D40" s="16"/>
      <c r="E40" s="17"/>
    </row>
    <row r="41" spans="1:5" x14ac:dyDescent="0.2">
      <c r="A41" s="41">
        <v>4162</v>
      </c>
      <c r="B41" s="17" t="s">
        <v>246</v>
      </c>
      <c r="C41" s="11">
        <v>0</v>
      </c>
      <c r="D41" s="16"/>
      <c r="E41" s="17"/>
    </row>
    <row r="42" spans="1:5" x14ac:dyDescent="0.2">
      <c r="A42" s="41">
        <v>4163</v>
      </c>
      <c r="B42" s="17" t="s">
        <v>247</v>
      </c>
      <c r="C42" s="11">
        <v>0</v>
      </c>
      <c r="D42" s="16"/>
      <c r="E42" s="17"/>
    </row>
    <row r="43" spans="1:5" x14ac:dyDescent="0.2">
      <c r="A43" s="41">
        <v>4164</v>
      </c>
      <c r="B43" s="17" t="s">
        <v>248</v>
      </c>
      <c r="C43" s="11">
        <v>0</v>
      </c>
      <c r="D43" s="16"/>
      <c r="E43" s="17"/>
    </row>
    <row r="44" spans="1:5" x14ac:dyDescent="0.2">
      <c r="A44" s="41">
        <v>4165</v>
      </c>
      <c r="B44" s="17" t="s">
        <v>249</v>
      </c>
      <c r="C44" s="11">
        <v>0</v>
      </c>
      <c r="D44" s="16"/>
      <c r="E44" s="17"/>
    </row>
    <row r="45" spans="1:5" ht="25.5" x14ac:dyDescent="0.2">
      <c r="A45" s="41">
        <v>4166</v>
      </c>
      <c r="B45" s="42" t="s">
        <v>416</v>
      </c>
      <c r="C45" s="11">
        <v>0</v>
      </c>
      <c r="D45" s="16"/>
      <c r="E45" s="17"/>
    </row>
    <row r="46" spans="1:5" x14ac:dyDescent="0.2">
      <c r="A46" s="41">
        <v>4168</v>
      </c>
      <c r="B46" s="17" t="s">
        <v>250</v>
      </c>
      <c r="C46" s="11">
        <v>0</v>
      </c>
      <c r="D46" s="16"/>
      <c r="E46" s="17"/>
    </row>
    <row r="47" spans="1:5" x14ac:dyDescent="0.2">
      <c r="A47" s="41">
        <v>4169</v>
      </c>
      <c r="B47" s="17" t="s">
        <v>251</v>
      </c>
      <c r="C47" s="11">
        <v>0</v>
      </c>
      <c r="D47" s="16"/>
      <c r="E47" s="17"/>
    </row>
    <row r="48" spans="1:5" x14ac:dyDescent="0.2">
      <c r="A48" s="39">
        <v>4170</v>
      </c>
      <c r="B48" s="40" t="s">
        <v>493</v>
      </c>
      <c r="C48" s="12">
        <f>SUM(C49:C56)</f>
        <v>4293931.4800000004</v>
      </c>
      <c r="D48" s="16"/>
      <c r="E48" s="17"/>
    </row>
    <row r="49" spans="1:5" x14ac:dyDescent="0.2">
      <c r="A49" s="41">
        <v>4171</v>
      </c>
      <c r="B49" s="17" t="s">
        <v>417</v>
      </c>
      <c r="C49" s="11">
        <v>0</v>
      </c>
      <c r="D49" s="16"/>
      <c r="E49" s="17"/>
    </row>
    <row r="50" spans="1:5" x14ac:dyDescent="0.2">
      <c r="A50" s="41">
        <v>4172</v>
      </c>
      <c r="B50" s="17" t="s">
        <v>418</v>
      </c>
      <c r="C50" s="11">
        <v>0</v>
      </c>
      <c r="D50" s="16"/>
      <c r="E50" s="17"/>
    </row>
    <row r="51" spans="1:5" ht="25.5" x14ac:dyDescent="0.2">
      <c r="A51" s="41">
        <v>4173</v>
      </c>
      <c r="B51" s="42" t="s">
        <v>419</v>
      </c>
      <c r="C51" s="11">
        <v>4293931.4800000004</v>
      </c>
      <c r="D51" s="16"/>
      <c r="E51" s="17"/>
    </row>
    <row r="52" spans="1:5" ht="25.5" x14ac:dyDescent="0.2">
      <c r="A52" s="41">
        <v>4174</v>
      </c>
      <c r="B52" s="42" t="s">
        <v>420</v>
      </c>
      <c r="C52" s="11">
        <v>0</v>
      </c>
      <c r="D52" s="16"/>
      <c r="E52" s="17"/>
    </row>
    <row r="53" spans="1:5" ht="25.5" x14ac:dyDescent="0.2">
      <c r="A53" s="41">
        <v>4175</v>
      </c>
      <c r="B53" s="42" t="s">
        <v>421</v>
      </c>
      <c r="C53" s="11">
        <v>0</v>
      </c>
      <c r="D53" s="16"/>
      <c r="E53" s="17"/>
    </row>
    <row r="54" spans="1:5" ht="25.5" x14ac:dyDescent="0.2">
      <c r="A54" s="41">
        <v>4176</v>
      </c>
      <c r="B54" s="42" t="s">
        <v>422</v>
      </c>
      <c r="C54" s="11">
        <v>0</v>
      </c>
      <c r="D54" s="16"/>
      <c r="E54" s="17"/>
    </row>
    <row r="55" spans="1:5" ht="25.5" x14ac:dyDescent="0.2">
      <c r="A55" s="41">
        <v>4177</v>
      </c>
      <c r="B55" s="42" t="s">
        <v>423</v>
      </c>
      <c r="C55" s="11">
        <v>0</v>
      </c>
      <c r="D55" s="16"/>
      <c r="E55" s="17"/>
    </row>
    <row r="56" spans="1:5" ht="25.5" x14ac:dyDescent="0.2">
      <c r="A56" s="41">
        <v>4178</v>
      </c>
      <c r="B56" s="42" t="s">
        <v>424</v>
      </c>
      <c r="C56" s="11">
        <v>0</v>
      </c>
      <c r="D56" s="16"/>
      <c r="E56" s="17"/>
    </row>
    <row r="57" spans="1:5" ht="38.25" x14ac:dyDescent="0.2">
      <c r="A57" s="39">
        <v>4200</v>
      </c>
      <c r="B57" s="43" t="s">
        <v>425</v>
      </c>
      <c r="C57" s="12">
        <f>+C58+C64</f>
        <v>47358794.450000003</v>
      </c>
      <c r="D57" s="16"/>
      <c r="E57" s="17"/>
    </row>
    <row r="58" spans="1:5" ht="25.5" x14ac:dyDescent="0.2">
      <c r="A58" s="39">
        <v>4210</v>
      </c>
      <c r="B58" s="43" t="s">
        <v>426</v>
      </c>
      <c r="C58" s="12">
        <f>SUM(C59:C63)</f>
        <v>23839969</v>
      </c>
      <c r="D58" s="16"/>
      <c r="E58" s="17"/>
    </row>
    <row r="59" spans="1:5" x14ac:dyDescent="0.2">
      <c r="A59" s="41">
        <v>4211</v>
      </c>
      <c r="B59" s="17" t="s">
        <v>252</v>
      </c>
      <c r="C59" s="11">
        <v>0</v>
      </c>
      <c r="D59" s="16"/>
      <c r="E59" s="17"/>
    </row>
    <row r="60" spans="1:5" x14ac:dyDescent="0.2">
      <c r="A60" s="41">
        <v>4212</v>
      </c>
      <c r="B60" s="17" t="s">
        <v>253</v>
      </c>
      <c r="C60" s="11">
        <v>0</v>
      </c>
      <c r="D60" s="16"/>
      <c r="E60" s="17"/>
    </row>
    <row r="61" spans="1:5" x14ac:dyDescent="0.2">
      <c r="A61" s="41">
        <v>4213</v>
      </c>
      <c r="B61" s="17" t="s">
        <v>254</v>
      </c>
      <c r="C61" s="11">
        <v>23839969</v>
      </c>
      <c r="D61" s="16"/>
      <c r="E61" s="17"/>
    </row>
    <row r="62" spans="1:5" x14ac:dyDescent="0.2">
      <c r="A62" s="41">
        <v>4214</v>
      </c>
      <c r="B62" s="17" t="s">
        <v>427</v>
      </c>
      <c r="C62" s="11">
        <v>0</v>
      </c>
      <c r="D62" s="16"/>
      <c r="E62" s="17"/>
    </row>
    <row r="63" spans="1:5" x14ac:dyDescent="0.2">
      <c r="A63" s="41">
        <v>4215</v>
      </c>
      <c r="B63" s="17" t="s">
        <v>428</v>
      </c>
      <c r="C63" s="11">
        <v>0</v>
      </c>
      <c r="D63" s="16"/>
      <c r="E63" s="17"/>
    </row>
    <row r="64" spans="1:5" x14ac:dyDescent="0.2">
      <c r="A64" s="39">
        <v>4220</v>
      </c>
      <c r="B64" s="40" t="s">
        <v>255</v>
      </c>
      <c r="C64" s="12">
        <f>SUM(C65:C68)</f>
        <v>23518825.449999999</v>
      </c>
      <c r="D64" s="16"/>
      <c r="E64" s="17"/>
    </row>
    <row r="65" spans="1:5" x14ac:dyDescent="0.2">
      <c r="A65" s="41">
        <v>4221</v>
      </c>
      <c r="B65" s="17" t="s">
        <v>256</v>
      </c>
      <c r="C65" s="11">
        <v>23518825.449999999</v>
      </c>
      <c r="D65" s="16"/>
      <c r="E65" s="17"/>
    </row>
    <row r="66" spans="1:5" x14ac:dyDescent="0.2">
      <c r="A66" s="41">
        <v>4223</v>
      </c>
      <c r="B66" s="17" t="s">
        <v>257</v>
      </c>
      <c r="C66" s="11">
        <v>0</v>
      </c>
      <c r="D66" s="16"/>
      <c r="E66" s="17"/>
    </row>
    <row r="67" spans="1:5" x14ac:dyDescent="0.2">
      <c r="A67" s="41">
        <v>4225</v>
      </c>
      <c r="B67" s="17" t="s">
        <v>259</v>
      </c>
      <c r="C67" s="11">
        <v>0</v>
      </c>
      <c r="D67" s="16"/>
      <c r="E67" s="17"/>
    </row>
    <row r="68" spans="1:5" x14ac:dyDescent="0.2">
      <c r="A68" s="41">
        <v>4227</v>
      </c>
      <c r="B68" s="17" t="s">
        <v>429</v>
      </c>
      <c r="C68" s="11">
        <v>0</v>
      </c>
      <c r="D68" s="16"/>
      <c r="E68" s="17"/>
    </row>
    <row r="69" spans="1:5" x14ac:dyDescent="0.2">
      <c r="A69" s="44">
        <v>4300</v>
      </c>
      <c r="B69" s="40" t="s">
        <v>260</v>
      </c>
      <c r="C69" s="12">
        <f>C70+C73+C79+C81+C83</f>
        <v>1918518.85</v>
      </c>
      <c r="D69" s="17"/>
      <c r="E69" s="17"/>
    </row>
    <row r="70" spans="1:5" x14ac:dyDescent="0.2">
      <c r="A70" s="44">
        <v>4310</v>
      </c>
      <c r="B70" s="40" t="s">
        <v>261</v>
      </c>
      <c r="C70" s="12">
        <f>SUM(C71:C72)</f>
        <v>0</v>
      </c>
      <c r="D70" s="17"/>
      <c r="E70" s="17"/>
    </row>
    <row r="71" spans="1:5" x14ac:dyDescent="0.2">
      <c r="A71" s="45">
        <v>4311</v>
      </c>
      <c r="B71" s="17" t="s">
        <v>430</v>
      </c>
      <c r="C71" s="11">
        <v>0</v>
      </c>
      <c r="D71" s="17"/>
      <c r="E71" s="17"/>
    </row>
    <row r="72" spans="1:5" x14ac:dyDescent="0.2">
      <c r="A72" s="45">
        <v>4319</v>
      </c>
      <c r="B72" s="17" t="s">
        <v>262</v>
      </c>
      <c r="C72" s="11">
        <v>0</v>
      </c>
      <c r="D72" s="17"/>
      <c r="E72" s="17"/>
    </row>
    <row r="73" spans="1:5" x14ac:dyDescent="0.2">
      <c r="A73" s="44">
        <v>4320</v>
      </c>
      <c r="B73" s="40" t="s">
        <v>263</v>
      </c>
      <c r="C73" s="12">
        <f>SUM(C74:C78)</f>
        <v>0</v>
      </c>
      <c r="D73" s="17"/>
      <c r="E73" s="17"/>
    </row>
    <row r="74" spans="1:5" x14ac:dyDescent="0.2">
      <c r="A74" s="45">
        <v>4321</v>
      </c>
      <c r="B74" s="17" t="s">
        <v>264</v>
      </c>
      <c r="C74" s="11">
        <v>0</v>
      </c>
      <c r="D74" s="17"/>
      <c r="E74" s="17"/>
    </row>
    <row r="75" spans="1:5" x14ac:dyDescent="0.2">
      <c r="A75" s="45">
        <v>4322</v>
      </c>
      <c r="B75" s="17" t="s">
        <v>265</v>
      </c>
      <c r="C75" s="11">
        <v>0</v>
      </c>
      <c r="D75" s="17"/>
      <c r="E75" s="17"/>
    </row>
    <row r="76" spans="1:5" x14ac:dyDescent="0.2">
      <c r="A76" s="45">
        <v>4323</v>
      </c>
      <c r="B76" s="17" t="s">
        <v>266</v>
      </c>
      <c r="C76" s="11">
        <v>0</v>
      </c>
      <c r="D76" s="17"/>
      <c r="E76" s="17"/>
    </row>
    <row r="77" spans="1:5" x14ac:dyDescent="0.2">
      <c r="A77" s="45">
        <v>4324</v>
      </c>
      <c r="B77" s="17" t="s">
        <v>267</v>
      </c>
      <c r="C77" s="11">
        <v>0</v>
      </c>
      <c r="D77" s="17"/>
      <c r="E77" s="17"/>
    </row>
    <row r="78" spans="1:5" x14ac:dyDescent="0.2">
      <c r="A78" s="45">
        <v>4325</v>
      </c>
      <c r="B78" s="17" t="s">
        <v>268</v>
      </c>
      <c r="C78" s="11">
        <v>0</v>
      </c>
      <c r="D78" s="17"/>
      <c r="E78" s="17"/>
    </row>
    <row r="79" spans="1:5" x14ac:dyDescent="0.2">
      <c r="A79" s="44">
        <v>4330</v>
      </c>
      <c r="B79" s="40" t="s">
        <v>269</v>
      </c>
      <c r="C79" s="12">
        <f>SUM(C80)</f>
        <v>0</v>
      </c>
      <c r="D79" s="17"/>
      <c r="E79" s="17"/>
    </row>
    <row r="80" spans="1:5" x14ac:dyDescent="0.2">
      <c r="A80" s="45">
        <v>4331</v>
      </c>
      <c r="B80" s="17" t="s">
        <v>269</v>
      </c>
      <c r="C80" s="11">
        <v>0</v>
      </c>
      <c r="D80" s="17"/>
      <c r="E80" s="17"/>
    </row>
    <row r="81" spans="1:5" x14ac:dyDescent="0.2">
      <c r="A81" s="44">
        <v>4340</v>
      </c>
      <c r="B81" s="40" t="s">
        <v>270</v>
      </c>
      <c r="C81" s="12">
        <f>SUM(C82)</f>
        <v>0</v>
      </c>
      <c r="D81" s="17"/>
      <c r="E81" s="17"/>
    </row>
    <row r="82" spans="1:5" x14ac:dyDescent="0.2">
      <c r="A82" s="45">
        <v>4341</v>
      </c>
      <c r="B82" s="17" t="s">
        <v>270</v>
      </c>
      <c r="C82" s="11">
        <v>0</v>
      </c>
      <c r="D82" s="17"/>
      <c r="E82" s="17"/>
    </row>
    <row r="83" spans="1:5" x14ac:dyDescent="0.2">
      <c r="A83" s="44">
        <v>4390</v>
      </c>
      <c r="B83" s="40" t="s">
        <v>271</v>
      </c>
      <c r="C83" s="12">
        <f>SUM(C84:C90)</f>
        <v>1918518.85</v>
      </c>
      <c r="D83" s="17"/>
      <c r="E83" s="17"/>
    </row>
    <row r="84" spans="1:5" x14ac:dyDescent="0.2">
      <c r="A84" s="45">
        <v>4392</v>
      </c>
      <c r="B84" s="17" t="s">
        <v>272</v>
      </c>
      <c r="C84" s="11">
        <v>0</v>
      </c>
      <c r="D84" s="17"/>
      <c r="E84" s="17"/>
    </row>
    <row r="85" spans="1:5" x14ac:dyDescent="0.2">
      <c r="A85" s="45">
        <v>4393</v>
      </c>
      <c r="B85" s="17" t="s">
        <v>431</v>
      </c>
      <c r="C85" s="11">
        <v>0</v>
      </c>
      <c r="D85" s="17"/>
      <c r="E85" s="17"/>
    </row>
    <row r="86" spans="1:5" x14ac:dyDescent="0.2">
      <c r="A86" s="45">
        <v>4394</v>
      </c>
      <c r="B86" s="17" t="s">
        <v>273</v>
      </c>
      <c r="C86" s="11">
        <v>0</v>
      </c>
      <c r="D86" s="17"/>
      <c r="E86" s="17"/>
    </row>
    <row r="87" spans="1:5" x14ac:dyDescent="0.2">
      <c r="A87" s="45">
        <v>4395</v>
      </c>
      <c r="B87" s="17" t="s">
        <v>274</v>
      </c>
      <c r="C87" s="11">
        <v>0</v>
      </c>
      <c r="D87" s="17"/>
      <c r="E87" s="17"/>
    </row>
    <row r="88" spans="1:5" x14ac:dyDescent="0.2">
      <c r="A88" s="45">
        <v>4396</v>
      </c>
      <c r="B88" s="17" t="s">
        <v>275</v>
      </c>
      <c r="C88" s="11">
        <v>0</v>
      </c>
      <c r="D88" s="17"/>
      <c r="E88" s="17"/>
    </row>
    <row r="89" spans="1:5" x14ac:dyDescent="0.2">
      <c r="A89" s="45">
        <v>4397</v>
      </c>
      <c r="B89" s="17" t="s">
        <v>432</v>
      </c>
      <c r="C89" s="11">
        <v>0</v>
      </c>
      <c r="D89" s="17"/>
      <c r="E89" s="17"/>
    </row>
    <row r="90" spans="1:5" x14ac:dyDescent="0.2">
      <c r="A90" s="45">
        <v>4399</v>
      </c>
      <c r="B90" s="17" t="s">
        <v>271</v>
      </c>
      <c r="C90" s="11">
        <v>1918518.85</v>
      </c>
      <c r="D90" s="17"/>
      <c r="E90" s="17"/>
    </row>
    <row r="91" spans="1:5" x14ac:dyDescent="0.2">
      <c r="A91" s="17"/>
      <c r="B91" s="17"/>
      <c r="C91" s="17"/>
      <c r="D91" s="17"/>
      <c r="E91" s="17"/>
    </row>
    <row r="92" spans="1:5" x14ac:dyDescent="0.2">
      <c r="A92" s="98" t="s">
        <v>558</v>
      </c>
      <c r="B92" s="98"/>
      <c r="C92" s="98"/>
      <c r="D92" s="98"/>
      <c r="E92" s="98"/>
    </row>
    <row r="93" spans="1:5" x14ac:dyDescent="0.2">
      <c r="A93" s="99" t="s">
        <v>86</v>
      </c>
      <c r="B93" s="99" t="s">
        <v>83</v>
      </c>
      <c r="C93" s="99" t="s">
        <v>84</v>
      </c>
      <c r="D93" s="99" t="s">
        <v>276</v>
      </c>
      <c r="E93" s="99" t="s">
        <v>597</v>
      </c>
    </row>
    <row r="94" spans="1:5" x14ac:dyDescent="0.2">
      <c r="A94" s="44">
        <v>5000</v>
      </c>
      <c r="B94" s="40" t="s">
        <v>277</v>
      </c>
      <c r="C94" s="12">
        <f>C95+C123+C156+C166+C181+C210</f>
        <v>46620867.030000009</v>
      </c>
      <c r="D94" s="18">
        <v>1</v>
      </c>
      <c r="E94" s="17"/>
    </row>
    <row r="95" spans="1:5" x14ac:dyDescent="0.2">
      <c r="A95" s="44">
        <v>5100</v>
      </c>
      <c r="B95" s="40" t="s">
        <v>278</v>
      </c>
      <c r="C95" s="12">
        <f>C96+C103+C113</f>
        <v>45663859.550000004</v>
      </c>
      <c r="D95" s="18">
        <f>C95/$C$94</f>
        <v>0.97947255079181217</v>
      </c>
      <c r="E95" s="17"/>
    </row>
    <row r="96" spans="1:5" x14ac:dyDescent="0.2">
      <c r="A96" s="44">
        <v>5110</v>
      </c>
      <c r="B96" s="40" t="s">
        <v>279</v>
      </c>
      <c r="C96" s="12">
        <f>SUM(C97:C102)</f>
        <v>37211687.440000005</v>
      </c>
      <c r="D96" s="18">
        <f t="shared" ref="D96:D159" si="0">C96/$C$94</f>
        <v>0.79817664944014655</v>
      </c>
      <c r="E96" s="17"/>
    </row>
    <row r="97" spans="1:5" x14ac:dyDescent="0.2">
      <c r="A97" s="45">
        <v>5111</v>
      </c>
      <c r="B97" s="17" t="s">
        <v>280</v>
      </c>
      <c r="C97" s="11">
        <v>24426415.23</v>
      </c>
      <c r="D97" s="19">
        <f t="shared" si="0"/>
        <v>0.52393738654156463</v>
      </c>
      <c r="E97" s="17"/>
    </row>
    <row r="98" spans="1:5" x14ac:dyDescent="0.2">
      <c r="A98" s="45">
        <v>5112</v>
      </c>
      <c r="B98" s="17" t="s">
        <v>281</v>
      </c>
      <c r="C98" s="11">
        <v>0</v>
      </c>
      <c r="D98" s="19">
        <f t="shared" si="0"/>
        <v>0</v>
      </c>
      <c r="E98" s="17"/>
    </row>
    <row r="99" spans="1:5" x14ac:dyDescent="0.2">
      <c r="A99" s="45">
        <v>5113</v>
      </c>
      <c r="B99" s="17" t="s">
        <v>282</v>
      </c>
      <c r="C99" s="11">
        <v>4225534.7699999996</v>
      </c>
      <c r="D99" s="19">
        <f t="shared" si="0"/>
        <v>9.0636125820674138E-2</v>
      </c>
      <c r="E99" s="17"/>
    </row>
    <row r="100" spans="1:5" x14ac:dyDescent="0.2">
      <c r="A100" s="45">
        <v>5114</v>
      </c>
      <c r="B100" s="17" t="s">
        <v>283</v>
      </c>
      <c r="C100" s="11">
        <v>5785291.71</v>
      </c>
      <c r="D100" s="19">
        <f t="shared" si="0"/>
        <v>0.12409232342841735</v>
      </c>
      <c r="E100" s="17"/>
    </row>
    <row r="101" spans="1:5" x14ac:dyDescent="0.2">
      <c r="A101" s="45">
        <v>5115</v>
      </c>
      <c r="B101" s="17" t="s">
        <v>284</v>
      </c>
      <c r="C101" s="11">
        <v>1507041.45</v>
      </c>
      <c r="D101" s="19">
        <f t="shared" si="0"/>
        <v>3.2325470245549819E-2</v>
      </c>
      <c r="E101" s="17"/>
    </row>
    <row r="102" spans="1:5" x14ac:dyDescent="0.2">
      <c r="A102" s="45">
        <v>5116</v>
      </c>
      <c r="B102" s="17" t="s">
        <v>285</v>
      </c>
      <c r="C102" s="11">
        <v>1267404.28</v>
      </c>
      <c r="D102" s="19">
        <f t="shared" si="0"/>
        <v>2.7185343403940545E-2</v>
      </c>
      <c r="E102" s="17"/>
    </row>
    <row r="103" spans="1:5" x14ac:dyDescent="0.2">
      <c r="A103" s="44">
        <v>5120</v>
      </c>
      <c r="B103" s="40" t="s">
        <v>286</v>
      </c>
      <c r="C103" s="12">
        <f>SUM(C104:C112)</f>
        <v>1203661.2300000002</v>
      </c>
      <c r="D103" s="18">
        <f t="shared" si="0"/>
        <v>2.5818079042276447E-2</v>
      </c>
      <c r="E103" s="17"/>
    </row>
    <row r="104" spans="1:5" x14ac:dyDescent="0.2">
      <c r="A104" s="45">
        <v>5121</v>
      </c>
      <c r="B104" s="17" t="s">
        <v>287</v>
      </c>
      <c r="C104" s="11">
        <v>253969.88</v>
      </c>
      <c r="D104" s="19">
        <f t="shared" si="0"/>
        <v>5.4475580609981622E-3</v>
      </c>
      <c r="E104" s="17"/>
    </row>
    <row r="105" spans="1:5" x14ac:dyDescent="0.2">
      <c r="A105" s="45">
        <v>5122</v>
      </c>
      <c r="B105" s="17" t="s">
        <v>288</v>
      </c>
      <c r="C105" s="11">
        <v>46838.5</v>
      </c>
      <c r="D105" s="19">
        <f t="shared" si="0"/>
        <v>1.004668145057447E-3</v>
      </c>
      <c r="E105" s="17"/>
    </row>
    <row r="106" spans="1:5" x14ac:dyDescent="0.2">
      <c r="A106" s="45">
        <v>5123</v>
      </c>
      <c r="B106" s="17" t="s">
        <v>289</v>
      </c>
      <c r="C106" s="11">
        <v>0</v>
      </c>
      <c r="D106" s="19">
        <f t="shared" si="0"/>
        <v>0</v>
      </c>
      <c r="E106" s="17"/>
    </row>
    <row r="107" spans="1:5" x14ac:dyDescent="0.2">
      <c r="A107" s="45">
        <v>5124</v>
      </c>
      <c r="B107" s="17" t="s">
        <v>290</v>
      </c>
      <c r="C107" s="11">
        <v>201643.17</v>
      </c>
      <c r="D107" s="19">
        <f t="shared" si="0"/>
        <v>4.3251698830535455E-3</v>
      </c>
      <c r="E107" s="17"/>
    </row>
    <row r="108" spans="1:5" x14ac:dyDescent="0.2">
      <c r="A108" s="45">
        <v>5125</v>
      </c>
      <c r="B108" s="17" t="s">
        <v>291</v>
      </c>
      <c r="C108" s="11">
        <v>115932.28</v>
      </c>
      <c r="D108" s="19">
        <f t="shared" si="0"/>
        <v>2.4867036455027505E-3</v>
      </c>
      <c r="E108" s="17"/>
    </row>
    <row r="109" spans="1:5" x14ac:dyDescent="0.2">
      <c r="A109" s="45">
        <v>5126</v>
      </c>
      <c r="B109" s="17" t="s">
        <v>292</v>
      </c>
      <c r="C109" s="11">
        <v>204956.3</v>
      </c>
      <c r="D109" s="19">
        <f t="shared" si="0"/>
        <v>4.3962352709595231E-3</v>
      </c>
      <c r="E109" s="17"/>
    </row>
    <row r="110" spans="1:5" x14ac:dyDescent="0.2">
      <c r="A110" s="45">
        <v>5127</v>
      </c>
      <c r="B110" s="17" t="s">
        <v>293</v>
      </c>
      <c r="C110" s="11">
        <v>49271.03</v>
      </c>
      <c r="D110" s="19">
        <f t="shared" si="0"/>
        <v>1.0568449953600098E-3</v>
      </c>
      <c r="E110" s="17"/>
    </row>
    <row r="111" spans="1:5" x14ac:dyDescent="0.2">
      <c r="A111" s="45">
        <v>5128</v>
      </c>
      <c r="B111" s="17" t="s">
        <v>294</v>
      </c>
      <c r="C111" s="11">
        <v>0</v>
      </c>
      <c r="D111" s="19">
        <f t="shared" si="0"/>
        <v>0</v>
      </c>
      <c r="E111" s="17"/>
    </row>
    <row r="112" spans="1:5" x14ac:dyDescent="0.2">
      <c r="A112" s="45">
        <v>5129</v>
      </c>
      <c r="B112" s="17" t="s">
        <v>295</v>
      </c>
      <c r="C112" s="11">
        <v>331050.07</v>
      </c>
      <c r="D112" s="19">
        <f t="shared" si="0"/>
        <v>7.1008990413450046E-3</v>
      </c>
      <c r="E112" s="17"/>
    </row>
    <row r="113" spans="1:5" x14ac:dyDescent="0.2">
      <c r="A113" s="44">
        <v>5130</v>
      </c>
      <c r="B113" s="40" t="s">
        <v>296</v>
      </c>
      <c r="C113" s="12">
        <f>SUM(C114:C122)</f>
        <v>7248510.8800000008</v>
      </c>
      <c r="D113" s="18">
        <f t="shared" si="0"/>
        <v>0.15547782230938917</v>
      </c>
      <c r="E113" s="17"/>
    </row>
    <row r="114" spans="1:5" x14ac:dyDescent="0.2">
      <c r="A114" s="45">
        <v>5131</v>
      </c>
      <c r="B114" s="17" t="s">
        <v>297</v>
      </c>
      <c r="C114" s="11">
        <v>690987.95</v>
      </c>
      <c r="D114" s="19">
        <f t="shared" si="0"/>
        <v>1.482143070302311E-2</v>
      </c>
      <c r="E114" s="17"/>
    </row>
    <row r="115" spans="1:5" x14ac:dyDescent="0.2">
      <c r="A115" s="45">
        <v>5132</v>
      </c>
      <c r="B115" s="17" t="s">
        <v>298</v>
      </c>
      <c r="C115" s="11">
        <v>396319.38</v>
      </c>
      <c r="D115" s="19">
        <f t="shared" si="0"/>
        <v>8.5009011038978087E-3</v>
      </c>
      <c r="E115" s="17"/>
    </row>
    <row r="116" spans="1:5" x14ac:dyDescent="0.2">
      <c r="A116" s="45">
        <v>5133</v>
      </c>
      <c r="B116" s="17" t="s">
        <v>299</v>
      </c>
      <c r="C116" s="11">
        <v>1979115.1</v>
      </c>
      <c r="D116" s="19">
        <f t="shared" si="0"/>
        <v>4.2451271846284229E-2</v>
      </c>
      <c r="E116" s="17"/>
    </row>
    <row r="117" spans="1:5" x14ac:dyDescent="0.2">
      <c r="A117" s="45">
        <v>5134</v>
      </c>
      <c r="B117" s="17" t="s">
        <v>300</v>
      </c>
      <c r="C117" s="11">
        <v>115965.13</v>
      </c>
      <c r="D117" s="19">
        <f t="shared" si="0"/>
        <v>2.4874082656029914E-3</v>
      </c>
      <c r="E117" s="17"/>
    </row>
    <row r="118" spans="1:5" x14ac:dyDescent="0.2">
      <c r="A118" s="45">
        <v>5135</v>
      </c>
      <c r="B118" s="17" t="s">
        <v>301</v>
      </c>
      <c r="C118" s="11">
        <v>2189146.84</v>
      </c>
      <c r="D118" s="19">
        <f t="shared" si="0"/>
        <v>4.6956373389437575E-2</v>
      </c>
      <c r="E118" s="17"/>
    </row>
    <row r="119" spans="1:5" x14ac:dyDescent="0.2">
      <c r="A119" s="45">
        <v>5136</v>
      </c>
      <c r="B119" s="17" t="s">
        <v>302</v>
      </c>
      <c r="C119" s="11">
        <v>144290.75</v>
      </c>
      <c r="D119" s="19">
        <f t="shared" si="0"/>
        <v>3.094982122643719E-3</v>
      </c>
      <c r="E119" s="17"/>
    </row>
    <row r="120" spans="1:5" x14ac:dyDescent="0.2">
      <c r="A120" s="45">
        <v>5137</v>
      </c>
      <c r="B120" s="17" t="s">
        <v>303</v>
      </c>
      <c r="C120" s="11">
        <v>251128.15</v>
      </c>
      <c r="D120" s="19">
        <f t="shared" si="0"/>
        <v>5.3866040251546983E-3</v>
      </c>
      <c r="E120" s="17"/>
    </row>
    <row r="121" spans="1:5" x14ac:dyDescent="0.2">
      <c r="A121" s="45">
        <v>5138</v>
      </c>
      <c r="B121" s="17" t="s">
        <v>304</v>
      </c>
      <c r="C121" s="11">
        <v>539802.53</v>
      </c>
      <c r="D121" s="19">
        <f t="shared" si="0"/>
        <v>1.1578560511383092E-2</v>
      </c>
      <c r="E121" s="17"/>
    </row>
    <row r="122" spans="1:5" x14ac:dyDescent="0.2">
      <c r="A122" s="45">
        <v>5139</v>
      </c>
      <c r="B122" s="17" t="s">
        <v>305</v>
      </c>
      <c r="C122" s="11">
        <v>941755.05</v>
      </c>
      <c r="D122" s="19">
        <f t="shared" si="0"/>
        <v>2.020029034196192E-2</v>
      </c>
      <c r="E122" s="17"/>
    </row>
    <row r="123" spans="1:5" x14ac:dyDescent="0.2">
      <c r="A123" s="44">
        <v>5200</v>
      </c>
      <c r="B123" s="40" t="s">
        <v>306</v>
      </c>
      <c r="C123" s="12">
        <f>C124+C127+C130+C133+C138+C142+C145+C147+C153</f>
        <v>240574.27</v>
      </c>
      <c r="D123" s="18">
        <f t="shared" si="0"/>
        <v>5.1602272828858613E-3</v>
      </c>
      <c r="E123" s="17"/>
    </row>
    <row r="124" spans="1:5" x14ac:dyDescent="0.2">
      <c r="A124" s="44">
        <v>5210</v>
      </c>
      <c r="B124" s="40" t="s">
        <v>307</v>
      </c>
      <c r="C124" s="12">
        <f>SUM(C125:C126)</f>
        <v>0</v>
      </c>
      <c r="D124" s="18">
        <f t="shared" si="0"/>
        <v>0</v>
      </c>
      <c r="E124" s="17"/>
    </row>
    <row r="125" spans="1:5" x14ac:dyDescent="0.2">
      <c r="A125" s="45">
        <v>5211</v>
      </c>
      <c r="B125" s="17" t="s">
        <v>308</v>
      </c>
      <c r="C125" s="11">
        <v>0</v>
      </c>
      <c r="D125" s="19">
        <f t="shared" si="0"/>
        <v>0</v>
      </c>
      <c r="E125" s="17"/>
    </row>
    <row r="126" spans="1:5" x14ac:dyDescent="0.2">
      <c r="A126" s="45">
        <v>5212</v>
      </c>
      <c r="B126" s="17" t="s">
        <v>309</v>
      </c>
      <c r="C126" s="11">
        <v>0</v>
      </c>
      <c r="D126" s="19">
        <f t="shared" si="0"/>
        <v>0</v>
      </c>
      <c r="E126" s="17"/>
    </row>
    <row r="127" spans="1:5" x14ac:dyDescent="0.2">
      <c r="A127" s="44">
        <v>5220</v>
      </c>
      <c r="B127" s="40" t="s">
        <v>310</v>
      </c>
      <c r="C127" s="12">
        <f>SUM(C128:C129)</f>
        <v>0</v>
      </c>
      <c r="D127" s="18">
        <f t="shared" si="0"/>
        <v>0</v>
      </c>
      <c r="E127" s="17"/>
    </row>
    <row r="128" spans="1:5" x14ac:dyDescent="0.2">
      <c r="A128" s="45">
        <v>5221</v>
      </c>
      <c r="B128" s="17" t="s">
        <v>311</v>
      </c>
      <c r="C128" s="11">
        <v>0</v>
      </c>
      <c r="D128" s="19">
        <f t="shared" si="0"/>
        <v>0</v>
      </c>
      <c r="E128" s="17"/>
    </row>
    <row r="129" spans="1:5" x14ac:dyDescent="0.2">
      <c r="A129" s="45">
        <v>5222</v>
      </c>
      <c r="B129" s="17" t="s">
        <v>312</v>
      </c>
      <c r="C129" s="11">
        <v>0</v>
      </c>
      <c r="D129" s="19">
        <f t="shared" si="0"/>
        <v>0</v>
      </c>
      <c r="E129" s="17"/>
    </row>
    <row r="130" spans="1:5" x14ac:dyDescent="0.2">
      <c r="A130" s="44">
        <v>5230</v>
      </c>
      <c r="B130" s="40" t="s">
        <v>257</v>
      </c>
      <c r="C130" s="12">
        <f>SUM(C131:C132)</f>
        <v>0</v>
      </c>
      <c r="D130" s="18">
        <f t="shared" si="0"/>
        <v>0</v>
      </c>
      <c r="E130" s="17"/>
    </row>
    <row r="131" spans="1:5" x14ac:dyDescent="0.2">
      <c r="A131" s="45">
        <v>5231</v>
      </c>
      <c r="B131" s="17" t="s">
        <v>313</v>
      </c>
      <c r="C131" s="11">
        <v>0</v>
      </c>
      <c r="D131" s="19">
        <f t="shared" si="0"/>
        <v>0</v>
      </c>
      <c r="E131" s="17"/>
    </row>
    <row r="132" spans="1:5" x14ac:dyDescent="0.2">
      <c r="A132" s="45">
        <v>5232</v>
      </c>
      <c r="B132" s="17" t="s">
        <v>314</v>
      </c>
      <c r="C132" s="11">
        <v>0</v>
      </c>
      <c r="D132" s="19">
        <f t="shared" si="0"/>
        <v>0</v>
      </c>
      <c r="E132" s="17"/>
    </row>
    <row r="133" spans="1:5" x14ac:dyDescent="0.2">
      <c r="A133" s="44">
        <v>5240</v>
      </c>
      <c r="B133" s="40" t="s">
        <v>258</v>
      </c>
      <c r="C133" s="12">
        <f>SUM(C134:C137)</f>
        <v>240574.27</v>
      </c>
      <c r="D133" s="18">
        <f t="shared" si="0"/>
        <v>5.1602272828858613E-3</v>
      </c>
      <c r="E133" s="17"/>
    </row>
    <row r="134" spans="1:5" x14ac:dyDescent="0.2">
      <c r="A134" s="45">
        <v>5241</v>
      </c>
      <c r="B134" s="17" t="s">
        <v>315</v>
      </c>
      <c r="C134" s="11">
        <v>177154.24</v>
      </c>
      <c r="D134" s="19">
        <f t="shared" si="0"/>
        <v>3.7998915782926821E-3</v>
      </c>
      <c r="E134" s="17"/>
    </row>
    <row r="135" spans="1:5" x14ac:dyDescent="0.2">
      <c r="A135" s="45">
        <v>5242</v>
      </c>
      <c r="B135" s="17" t="s">
        <v>316</v>
      </c>
      <c r="C135" s="11">
        <v>63420.03</v>
      </c>
      <c r="D135" s="19">
        <f t="shared" si="0"/>
        <v>1.3603357045931797E-3</v>
      </c>
      <c r="E135" s="17"/>
    </row>
    <row r="136" spans="1:5" x14ac:dyDescent="0.2">
      <c r="A136" s="45">
        <v>5243</v>
      </c>
      <c r="B136" s="17" t="s">
        <v>317</v>
      </c>
      <c r="C136" s="11">
        <v>0</v>
      </c>
      <c r="D136" s="19">
        <f t="shared" si="0"/>
        <v>0</v>
      </c>
      <c r="E136" s="17"/>
    </row>
    <row r="137" spans="1:5" x14ac:dyDescent="0.2">
      <c r="A137" s="45">
        <v>5244</v>
      </c>
      <c r="B137" s="17" t="s">
        <v>318</v>
      </c>
      <c r="C137" s="11">
        <v>0</v>
      </c>
      <c r="D137" s="19">
        <f t="shared" si="0"/>
        <v>0</v>
      </c>
      <c r="E137" s="17"/>
    </row>
    <row r="138" spans="1:5" x14ac:dyDescent="0.2">
      <c r="A138" s="44">
        <v>5250</v>
      </c>
      <c r="B138" s="40" t="s">
        <v>259</v>
      </c>
      <c r="C138" s="12">
        <f>SUM(C139:C141)</f>
        <v>0</v>
      </c>
      <c r="D138" s="18">
        <f t="shared" si="0"/>
        <v>0</v>
      </c>
      <c r="E138" s="17"/>
    </row>
    <row r="139" spans="1:5" x14ac:dyDescent="0.2">
      <c r="A139" s="45">
        <v>5251</v>
      </c>
      <c r="B139" s="17" t="s">
        <v>319</v>
      </c>
      <c r="C139" s="11">
        <v>0</v>
      </c>
      <c r="D139" s="19">
        <f t="shared" si="0"/>
        <v>0</v>
      </c>
      <c r="E139" s="17"/>
    </row>
    <row r="140" spans="1:5" x14ac:dyDescent="0.2">
      <c r="A140" s="45">
        <v>5252</v>
      </c>
      <c r="B140" s="17" t="s">
        <v>320</v>
      </c>
      <c r="C140" s="11">
        <v>0</v>
      </c>
      <c r="D140" s="19">
        <f t="shared" si="0"/>
        <v>0</v>
      </c>
      <c r="E140" s="17"/>
    </row>
    <row r="141" spans="1:5" x14ac:dyDescent="0.2">
      <c r="A141" s="45">
        <v>5259</v>
      </c>
      <c r="B141" s="17" t="s">
        <v>321</v>
      </c>
      <c r="C141" s="11">
        <v>0</v>
      </c>
      <c r="D141" s="19">
        <f t="shared" si="0"/>
        <v>0</v>
      </c>
      <c r="E141" s="17"/>
    </row>
    <row r="142" spans="1:5" x14ac:dyDescent="0.2">
      <c r="A142" s="44">
        <v>5260</v>
      </c>
      <c r="B142" s="40" t="s">
        <v>322</v>
      </c>
      <c r="C142" s="12">
        <f>SUM(C143:C144)</f>
        <v>0</v>
      </c>
      <c r="D142" s="18">
        <f t="shared" si="0"/>
        <v>0</v>
      </c>
      <c r="E142" s="17"/>
    </row>
    <row r="143" spans="1:5" x14ac:dyDescent="0.2">
      <c r="A143" s="45">
        <v>5261</v>
      </c>
      <c r="B143" s="17" t="s">
        <v>323</v>
      </c>
      <c r="C143" s="11">
        <v>0</v>
      </c>
      <c r="D143" s="19">
        <f t="shared" si="0"/>
        <v>0</v>
      </c>
      <c r="E143" s="17"/>
    </row>
    <row r="144" spans="1:5" x14ac:dyDescent="0.2">
      <c r="A144" s="45">
        <v>5262</v>
      </c>
      <c r="B144" s="17" t="s">
        <v>324</v>
      </c>
      <c r="C144" s="11">
        <v>0</v>
      </c>
      <c r="D144" s="19">
        <f t="shared" si="0"/>
        <v>0</v>
      </c>
      <c r="E144" s="17"/>
    </row>
    <row r="145" spans="1:5" x14ac:dyDescent="0.2">
      <c r="A145" s="44">
        <v>5270</v>
      </c>
      <c r="B145" s="40" t="s">
        <v>325</v>
      </c>
      <c r="C145" s="12">
        <f>SUM(C146)</f>
        <v>0</v>
      </c>
      <c r="D145" s="18">
        <f t="shared" si="0"/>
        <v>0</v>
      </c>
      <c r="E145" s="17"/>
    </row>
    <row r="146" spans="1:5" x14ac:dyDescent="0.2">
      <c r="A146" s="45">
        <v>5271</v>
      </c>
      <c r="B146" s="17" t="s">
        <v>326</v>
      </c>
      <c r="C146" s="11">
        <v>0</v>
      </c>
      <c r="D146" s="19">
        <f t="shared" si="0"/>
        <v>0</v>
      </c>
      <c r="E146" s="17"/>
    </row>
    <row r="147" spans="1:5" x14ac:dyDescent="0.2">
      <c r="A147" s="44">
        <v>5280</v>
      </c>
      <c r="B147" s="40" t="s">
        <v>327</v>
      </c>
      <c r="C147" s="12">
        <f>SUM(C148:C152)</f>
        <v>0</v>
      </c>
      <c r="D147" s="18">
        <f t="shared" si="0"/>
        <v>0</v>
      </c>
      <c r="E147" s="17"/>
    </row>
    <row r="148" spans="1:5" x14ac:dyDescent="0.2">
      <c r="A148" s="45">
        <v>5281</v>
      </c>
      <c r="B148" s="17" t="s">
        <v>328</v>
      </c>
      <c r="C148" s="11">
        <v>0</v>
      </c>
      <c r="D148" s="19">
        <f t="shared" si="0"/>
        <v>0</v>
      </c>
      <c r="E148" s="17"/>
    </row>
    <row r="149" spans="1:5" x14ac:dyDescent="0.2">
      <c r="A149" s="45">
        <v>5282</v>
      </c>
      <c r="B149" s="17" t="s">
        <v>329</v>
      </c>
      <c r="C149" s="11">
        <v>0</v>
      </c>
      <c r="D149" s="19">
        <f t="shared" si="0"/>
        <v>0</v>
      </c>
      <c r="E149" s="17"/>
    </row>
    <row r="150" spans="1:5" x14ac:dyDescent="0.2">
      <c r="A150" s="45">
        <v>5283</v>
      </c>
      <c r="B150" s="17" t="s">
        <v>330</v>
      </c>
      <c r="C150" s="11">
        <v>0</v>
      </c>
      <c r="D150" s="19">
        <f t="shared" si="0"/>
        <v>0</v>
      </c>
      <c r="E150" s="17"/>
    </row>
    <row r="151" spans="1:5" x14ac:dyDescent="0.2">
      <c r="A151" s="45">
        <v>5284</v>
      </c>
      <c r="B151" s="17" t="s">
        <v>331</v>
      </c>
      <c r="C151" s="11">
        <v>0</v>
      </c>
      <c r="D151" s="19">
        <f t="shared" si="0"/>
        <v>0</v>
      </c>
      <c r="E151" s="17"/>
    </row>
    <row r="152" spans="1:5" x14ac:dyDescent="0.2">
      <c r="A152" s="45">
        <v>5285</v>
      </c>
      <c r="B152" s="17" t="s">
        <v>332</v>
      </c>
      <c r="C152" s="11">
        <v>0</v>
      </c>
      <c r="D152" s="19">
        <f t="shared" si="0"/>
        <v>0</v>
      </c>
      <c r="E152" s="17"/>
    </row>
    <row r="153" spans="1:5" x14ac:dyDescent="0.2">
      <c r="A153" s="44">
        <v>5290</v>
      </c>
      <c r="B153" s="40" t="s">
        <v>333</v>
      </c>
      <c r="C153" s="12">
        <f>SUM(C154:C155)</f>
        <v>0</v>
      </c>
      <c r="D153" s="18">
        <f t="shared" si="0"/>
        <v>0</v>
      </c>
      <c r="E153" s="17"/>
    </row>
    <row r="154" spans="1:5" x14ac:dyDescent="0.2">
      <c r="A154" s="45">
        <v>5291</v>
      </c>
      <c r="B154" s="17" t="s">
        <v>334</v>
      </c>
      <c r="C154" s="11">
        <v>0</v>
      </c>
      <c r="D154" s="19">
        <f t="shared" si="0"/>
        <v>0</v>
      </c>
      <c r="E154" s="17"/>
    </row>
    <row r="155" spans="1:5" x14ac:dyDescent="0.2">
      <c r="A155" s="45">
        <v>5292</v>
      </c>
      <c r="B155" s="17" t="s">
        <v>335</v>
      </c>
      <c r="C155" s="11">
        <v>0</v>
      </c>
      <c r="D155" s="19">
        <f t="shared" si="0"/>
        <v>0</v>
      </c>
      <c r="E155" s="17"/>
    </row>
    <row r="156" spans="1:5" x14ac:dyDescent="0.2">
      <c r="A156" s="44">
        <v>5300</v>
      </c>
      <c r="B156" s="40" t="s">
        <v>336</v>
      </c>
      <c r="C156" s="12">
        <f>C157+C160+C163</f>
        <v>0</v>
      </c>
      <c r="D156" s="18">
        <f t="shared" si="0"/>
        <v>0</v>
      </c>
      <c r="E156" s="17"/>
    </row>
    <row r="157" spans="1:5" x14ac:dyDescent="0.2">
      <c r="A157" s="44">
        <v>5310</v>
      </c>
      <c r="B157" s="40" t="s">
        <v>252</v>
      </c>
      <c r="C157" s="12">
        <f>C158+C159</f>
        <v>0</v>
      </c>
      <c r="D157" s="18">
        <f t="shared" si="0"/>
        <v>0</v>
      </c>
      <c r="E157" s="17"/>
    </row>
    <row r="158" spans="1:5" x14ac:dyDescent="0.2">
      <c r="A158" s="45">
        <v>5311</v>
      </c>
      <c r="B158" s="17" t="s">
        <v>337</v>
      </c>
      <c r="C158" s="11">
        <v>0</v>
      </c>
      <c r="D158" s="19">
        <f t="shared" si="0"/>
        <v>0</v>
      </c>
      <c r="E158" s="17"/>
    </row>
    <row r="159" spans="1:5" x14ac:dyDescent="0.2">
      <c r="A159" s="45">
        <v>5312</v>
      </c>
      <c r="B159" s="17" t="s">
        <v>338</v>
      </c>
      <c r="C159" s="11">
        <v>0</v>
      </c>
      <c r="D159" s="19">
        <f t="shared" si="0"/>
        <v>0</v>
      </c>
      <c r="E159" s="17"/>
    </row>
    <row r="160" spans="1:5" x14ac:dyDescent="0.2">
      <c r="A160" s="44">
        <v>5320</v>
      </c>
      <c r="B160" s="40" t="s">
        <v>253</v>
      </c>
      <c r="C160" s="12">
        <f>SUM(C161:C162)</f>
        <v>0</v>
      </c>
      <c r="D160" s="18">
        <f t="shared" ref="D160:D212" si="1">C160/$C$94</f>
        <v>0</v>
      </c>
      <c r="E160" s="17"/>
    </row>
    <row r="161" spans="1:5" x14ac:dyDescent="0.2">
      <c r="A161" s="45">
        <v>5321</v>
      </c>
      <c r="B161" s="17" t="s">
        <v>339</v>
      </c>
      <c r="C161" s="11">
        <v>0</v>
      </c>
      <c r="D161" s="19">
        <f t="shared" si="1"/>
        <v>0</v>
      </c>
      <c r="E161" s="17"/>
    </row>
    <row r="162" spans="1:5" x14ac:dyDescent="0.2">
      <c r="A162" s="45">
        <v>5322</v>
      </c>
      <c r="B162" s="17" t="s">
        <v>340</v>
      </c>
      <c r="C162" s="11">
        <v>0</v>
      </c>
      <c r="D162" s="19">
        <f t="shared" si="1"/>
        <v>0</v>
      </c>
      <c r="E162" s="17"/>
    </row>
    <row r="163" spans="1:5" x14ac:dyDescent="0.2">
      <c r="A163" s="44">
        <v>5330</v>
      </c>
      <c r="B163" s="40" t="s">
        <v>254</v>
      </c>
      <c r="C163" s="12">
        <f>SUM(C164:C165)</f>
        <v>0</v>
      </c>
      <c r="D163" s="18">
        <f t="shared" si="1"/>
        <v>0</v>
      </c>
      <c r="E163" s="17"/>
    </row>
    <row r="164" spans="1:5" x14ac:dyDescent="0.2">
      <c r="A164" s="45">
        <v>5331</v>
      </c>
      <c r="B164" s="17" t="s">
        <v>341</v>
      </c>
      <c r="C164" s="11">
        <v>0</v>
      </c>
      <c r="D164" s="19">
        <f t="shared" si="1"/>
        <v>0</v>
      </c>
      <c r="E164" s="17"/>
    </row>
    <row r="165" spans="1:5" x14ac:dyDescent="0.2">
      <c r="A165" s="45">
        <v>5332</v>
      </c>
      <c r="B165" s="17" t="s">
        <v>342</v>
      </c>
      <c r="C165" s="11">
        <v>0</v>
      </c>
      <c r="D165" s="19">
        <f t="shared" si="1"/>
        <v>0</v>
      </c>
      <c r="E165" s="17"/>
    </row>
    <row r="166" spans="1:5" x14ac:dyDescent="0.2">
      <c r="A166" s="44">
        <v>5400</v>
      </c>
      <c r="B166" s="40" t="s">
        <v>343</v>
      </c>
      <c r="C166" s="12">
        <f>C167+C170+C173+C176+C178</f>
        <v>0</v>
      </c>
      <c r="D166" s="18">
        <f t="shared" si="1"/>
        <v>0</v>
      </c>
      <c r="E166" s="17"/>
    </row>
    <row r="167" spans="1:5" x14ac:dyDescent="0.2">
      <c r="A167" s="44">
        <v>5410</v>
      </c>
      <c r="B167" s="40" t="s">
        <v>344</v>
      </c>
      <c r="C167" s="12">
        <f>SUM(C168:C169)</f>
        <v>0</v>
      </c>
      <c r="D167" s="18">
        <f t="shared" si="1"/>
        <v>0</v>
      </c>
      <c r="E167" s="17"/>
    </row>
    <row r="168" spans="1:5" x14ac:dyDescent="0.2">
      <c r="A168" s="45">
        <v>5411</v>
      </c>
      <c r="B168" s="17" t="s">
        <v>345</v>
      </c>
      <c r="C168" s="11">
        <v>0</v>
      </c>
      <c r="D168" s="19">
        <f t="shared" si="1"/>
        <v>0</v>
      </c>
      <c r="E168" s="17"/>
    </row>
    <row r="169" spans="1:5" x14ac:dyDescent="0.2">
      <c r="A169" s="45">
        <v>5412</v>
      </c>
      <c r="B169" s="17" t="s">
        <v>346</v>
      </c>
      <c r="C169" s="11">
        <v>0</v>
      </c>
      <c r="D169" s="19">
        <f t="shared" si="1"/>
        <v>0</v>
      </c>
      <c r="E169" s="17"/>
    </row>
    <row r="170" spans="1:5" x14ac:dyDescent="0.2">
      <c r="A170" s="44">
        <v>5420</v>
      </c>
      <c r="B170" s="40" t="s">
        <v>347</v>
      </c>
      <c r="C170" s="12">
        <f>SUM(C171:C172)</f>
        <v>0</v>
      </c>
      <c r="D170" s="18">
        <f t="shared" si="1"/>
        <v>0</v>
      </c>
      <c r="E170" s="17"/>
    </row>
    <row r="171" spans="1:5" x14ac:dyDescent="0.2">
      <c r="A171" s="45">
        <v>5421</v>
      </c>
      <c r="B171" s="17" t="s">
        <v>348</v>
      </c>
      <c r="C171" s="11">
        <v>0</v>
      </c>
      <c r="D171" s="19">
        <f t="shared" si="1"/>
        <v>0</v>
      </c>
      <c r="E171" s="17"/>
    </row>
    <row r="172" spans="1:5" x14ac:dyDescent="0.2">
      <c r="A172" s="45">
        <v>5422</v>
      </c>
      <c r="B172" s="17" t="s">
        <v>349</v>
      </c>
      <c r="C172" s="11">
        <v>0</v>
      </c>
      <c r="D172" s="19">
        <f t="shared" si="1"/>
        <v>0</v>
      </c>
      <c r="E172" s="17"/>
    </row>
    <row r="173" spans="1:5" x14ac:dyDescent="0.2">
      <c r="A173" s="44">
        <v>5430</v>
      </c>
      <c r="B173" s="40" t="s">
        <v>350</v>
      </c>
      <c r="C173" s="12">
        <f>SUM(C174:C175)</f>
        <v>0</v>
      </c>
      <c r="D173" s="18">
        <f t="shared" si="1"/>
        <v>0</v>
      </c>
      <c r="E173" s="17"/>
    </row>
    <row r="174" spans="1:5" x14ac:dyDescent="0.2">
      <c r="A174" s="45">
        <v>5431</v>
      </c>
      <c r="B174" s="17" t="s">
        <v>351</v>
      </c>
      <c r="C174" s="11">
        <v>0</v>
      </c>
      <c r="D174" s="19">
        <f t="shared" si="1"/>
        <v>0</v>
      </c>
      <c r="E174" s="17"/>
    </row>
    <row r="175" spans="1:5" x14ac:dyDescent="0.2">
      <c r="A175" s="45">
        <v>5432</v>
      </c>
      <c r="B175" s="17" t="s">
        <v>352</v>
      </c>
      <c r="C175" s="11">
        <v>0</v>
      </c>
      <c r="D175" s="19">
        <f t="shared" si="1"/>
        <v>0</v>
      </c>
      <c r="E175" s="17"/>
    </row>
    <row r="176" spans="1:5" x14ac:dyDescent="0.2">
      <c r="A176" s="44">
        <v>5440</v>
      </c>
      <c r="B176" s="40" t="s">
        <v>353</v>
      </c>
      <c r="C176" s="12">
        <f>SUM(C177)</f>
        <v>0</v>
      </c>
      <c r="D176" s="18">
        <f t="shared" si="1"/>
        <v>0</v>
      </c>
      <c r="E176" s="17"/>
    </row>
    <row r="177" spans="1:5" x14ac:dyDescent="0.2">
      <c r="A177" s="45">
        <v>5441</v>
      </c>
      <c r="B177" s="17" t="s">
        <v>353</v>
      </c>
      <c r="C177" s="11">
        <v>0</v>
      </c>
      <c r="D177" s="19">
        <f t="shared" si="1"/>
        <v>0</v>
      </c>
      <c r="E177" s="17"/>
    </row>
    <row r="178" spans="1:5" x14ac:dyDescent="0.2">
      <c r="A178" s="44">
        <v>5450</v>
      </c>
      <c r="B178" s="40" t="s">
        <v>354</v>
      </c>
      <c r="C178" s="12">
        <f>SUM(C179:C180)</f>
        <v>0</v>
      </c>
      <c r="D178" s="18">
        <f t="shared" si="1"/>
        <v>0</v>
      </c>
      <c r="E178" s="17"/>
    </row>
    <row r="179" spans="1:5" x14ac:dyDescent="0.2">
      <c r="A179" s="45">
        <v>5451</v>
      </c>
      <c r="B179" s="17" t="s">
        <v>355</v>
      </c>
      <c r="C179" s="11">
        <v>0</v>
      </c>
      <c r="D179" s="19">
        <f t="shared" si="1"/>
        <v>0</v>
      </c>
      <c r="E179" s="17"/>
    </row>
    <row r="180" spans="1:5" x14ac:dyDescent="0.2">
      <c r="A180" s="45">
        <v>5452</v>
      </c>
      <c r="B180" s="17" t="s">
        <v>356</v>
      </c>
      <c r="C180" s="11">
        <v>0</v>
      </c>
      <c r="D180" s="19">
        <f t="shared" si="1"/>
        <v>0</v>
      </c>
      <c r="E180" s="17"/>
    </row>
    <row r="181" spans="1:5" x14ac:dyDescent="0.2">
      <c r="A181" s="44">
        <v>5500</v>
      </c>
      <c r="B181" s="40" t="s">
        <v>357</v>
      </c>
      <c r="C181" s="12">
        <f>C182+C191+C194+C200</f>
        <v>716433.21000000008</v>
      </c>
      <c r="D181" s="18">
        <f t="shared" si="1"/>
        <v>1.5367221925301889E-2</v>
      </c>
      <c r="E181" s="17"/>
    </row>
    <row r="182" spans="1:5" x14ac:dyDescent="0.2">
      <c r="A182" s="44">
        <v>5510</v>
      </c>
      <c r="B182" s="40" t="s">
        <v>358</v>
      </c>
      <c r="C182" s="12">
        <f>SUM(C183:C190)</f>
        <v>716432.53</v>
      </c>
      <c r="D182" s="18">
        <f t="shared" si="1"/>
        <v>1.5367207339558564E-2</v>
      </c>
      <c r="E182" s="17"/>
    </row>
    <row r="183" spans="1:5" x14ac:dyDescent="0.2">
      <c r="A183" s="45">
        <v>5511</v>
      </c>
      <c r="B183" s="17" t="s">
        <v>359</v>
      </c>
      <c r="C183" s="11">
        <v>0</v>
      </c>
      <c r="D183" s="19">
        <f t="shared" si="1"/>
        <v>0</v>
      </c>
      <c r="E183" s="17"/>
    </row>
    <row r="184" spans="1:5" x14ac:dyDescent="0.2">
      <c r="A184" s="45">
        <v>5512</v>
      </c>
      <c r="B184" s="17" t="s">
        <v>360</v>
      </c>
      <c r="C184" s="11">
        <v>0</v>
      </c>
      <c r="D184" s="19">
        <f t="shared" si="1"/>
        <v>0</v>
      </c>
      <c r="E184" s="17"/>
    </row>
    <row r="185" spans="1:5" x14ac:dyDescent="0.2">
      <c r="A185" s="45">
        <v>5513</v>
      </c>
      <c r="B185" s="17" t="s">
        <v>361</v>
      </c>
      <c r="C185" s="11">
        <v>0</v>
      </c>
      <c r="D185" s="19">
        <f t="shared" si="1"/>
        <v>0</v>
      </c>
      <c r="E185" s="17"/>
    </row>
    <row r="186" spans="1:5" x14ac:dyDescent="0.2">
      <c r="A186" s="45">
        <v>5514</v>
      </c>
      <c r="B186" s="17" t="s">
        <v>362</v>
      </c>
      <c r="C186" s="11">
        <v>0</v>
      </c>
      <c r="D186" s="19">
        <f t="shared" si="1"/>
        <v>0</v>
      </c>
      <c r="E186" s="17"/>
    </row>
    <row r="187" spans="1:5" x14ac:dyDescent="0.2">
      <c r="A187" s="45">
        <v>5515</v>
      </c>
      <c r="B187" s="17" t="s">
        <v>363</v>
      </c>
      <c r="C187" s="11">
        <v>716432.53</v>
      </c>
      <c r="D187" s="19">
        <f t="shared" si="1"/>
        <v>1.5367207339558564E-2</v>
      </c>
      <c r="E187" s="17"/>
    </row>
    <row r="188" spans="1:5" x14ac:dyDescent="0.2">
      <c r="A188" s="45">
        <v>5516</v>
      </c>
      <c r="B188" s="17" t="s">
        <v>364</v>
      </c>
      <c r="C188" s="11">
        <v>0</v>
      </c>
      <c r="D188" s="19">
        <f t="shared" si="1"/>
        <v>0</v>
      </c>
      <c r="E188" s="17"/>
    </row>
    <row r="189" spans="1:5" x14ac:dyDescent="0.2">
      <c r="A189" s="45">
        <v>5517</v>
      </c>
      <c r="B189" s="17" t="s">
        <v>365</v>
      </c>
      <c r="C189" s="11">
        <v>0</v>
      </c>
      <c r="D189" s="19">
        <f t="shared" si="1"/>
        <v>0</v>
      </c>
      <c r="E189" s="17"/>
    </row>
    <row r="190" spans="1:5" x14ac:dyDescent="0.2">
      <c r="A190" s="45">
        <v>5518</v>
      </c>
      <c r="B190" s="17" t="s">
        <v>41</v>
      </c>
      <c r="C190" s="11">
        <v>0</v>
      </c>
      <c r="D190" s="19">
        <f t="shared" si="1"/>
        <v>0</v>
      </c>
      <c r="E190" s="17"/>
    </row>
    <row r="191" spans="1:5" x14ac:dyDescent="0.2">
      <c r="A191" s="44">
        <v>5520</v>
      </c>
      <c r="B191" s="40" t="s">
        <v>40</v>
      </c>
      <c r="C191" s="12">
        <f>SUM(C192:C193)</f>
        <v>0</v>
      </c>
      <c r="D191" s="18">
        <f t="shared" si="1"/>
        <v>0</v>
      </c>
      <c r="E191" s="17"/>
    </row>
    <row r="192" spans="1:5" x14ac:dyDescent="0.2">
      <c r="A192" s="45">
        <v>5521</v>
      </c>
      <c r="B192" s="17" t="s">
        <v>366</v>
      </c>
      <c r="C192" s="11">
        <v>0</v>
      </c>
      <c r="D192" s="19">
        <f t="shared" si="1"/>
        <v>0</v>
      </c>
      <c r="E192" s="17"/>
    </row>
    <row r="193" spans="1:5" x14ac:dyDescent="0.2">
      <c r="A193" s="45">
        <v>5522</v>
      </c>
      <c r="B193" s="17" t="s">
        <v>367</v>
      </c>
      <c r="C193" s="11">
        <v>0</v>
      </c>
      <c r="D193" s="19">
        <f t="shared" si="1"/>
        <v>0</v>
      </c>
      <c r="E193" s="17"/>
    </row>
    <row r="194" spans="1:5" x14ac:dyDescent="0.2">
      <c r="A194" s="44">
        <v>5530</v>
      </c>
      <c r="B194" s="40" t="s">
        <v>368</v>
      </c>
      <c r="C194" s="12">
        <f>SUM(C195:C199)</f>
        <v>0</v>
      </c>
      <c r="D194" s="18">
        <f t="shared" si="1"/>
        <v>0</v>
      </c>
      <c r="E194" s="17"/>
    </row>
    <row r="195" spans="1:5" x14ac:dyDescent="0.2">
      <c r="A195" s="45">
        <v>5531</v>
      </c>
      <c r="B195" s="17" t="s">
        <v>369</v>
      </c>
      <c r="C195" s="11">
        <v>0</v>
      </c>
      <c r="D195" s="19">
        <f t="shared" si="1"/>
        <v>0</v>
      </c>
      <c r="E195" s="17"/>
    </row>
    <row r="196" spans="1:5" x14ac:dyDescent="0.2">
      <c r="A196" s="45">
        <v>5532</v>
      </c>
      <c r="B196" s="17" t="s">
        <v>370</v>
      </c>
      <c r="C196" s="11">
        <v>0</v>
      </c>
      <c r="D196" s="19">
        <f t="shared" si="1"/>
        <v>0</v>
      </c>
      <c r="E196" s="17"/>
    </row>
    <row r="197" spans="1:5" x14ac:dyDescent="0.2">
      <c r="A197" s="45">
        <v>5533</v>
      </c>
      <c r="B197" s="17" t="s">
        <v>371</v>
      </c>
      <c r="C197" s="11">
        <v>0</v>
      </c>
      <c r="D197" s="19">
        <f t="shared" si="1"/>
        <v>0</v>
      </c>
      <c r="E197" s="17"/>
    </row>
    <row r="198" spans="1:5" x14ac:dyDescent="0.2">
      <c r="A198" s="45">
        <v>5534</v>
      </c>
      <c r="B198" s="17" t="s">
        <v>372</v>
      </c>
      <c r="C198" s="11">
        <v>0</v>
      </c>
      <c r="D198" s="19">
        <f t="shared" si="1"/>
        <v>0</v>
      </c>
      <c r="E198" s="17"/>
    </row>
    <row r="199" spans="1:5" x14ac:dyDescent="0.2">
      <c r="A199" s="45">
        <v>5535</v>
      </c>
      <c r="B199" s="17" t="s">
        <v>373</v>
      </c>
      <c r="C199" s="11">
        <v>0</v>
      </c>
      <c r="D199" s="19">
        <f t="shared" si="1"/>
        <v>0</v>
      </c>
      <c r="E199" s="17"/>
    </row>
    <row r="200" spans="1:5" x14ac:dyDescent="0.2">
      <c r="A200" s="44">
        <v>5590</v>
      </c>
      <c r="B200" s="40" t="s">
        <v>374</v>
      </c>
      <c r="C200" s="12">
        <f>SUM(C201:C209)</f>
        <v>0.68</v>
      </c>
      <c r="D200" s="18">
        <f t="shared" si="1"/>
        <v>1.4585743323100954E-8</v>
      </c>
      <c r="E200" s="17"/>
    </row>
    <row r="201" spans="1:5" x14ac:dyDescent="0.2">
      <c r="A201" s="45">
        <v>5591</v>
      </c>
      <c r="B201" s="17" t="s">
        <v>375</v>
      </c>
      <c r="C201" s="11">
        <v>0</v>
      </c>
      <c r="D201" s="19">
        <f t="shared" si="1"/>
        <v>0</v>
      </c>
      <c r="E201" s="17"/>
    </row>
    <row r="202" spans="1:5" x14ac:dyDescent="0.2">
      <c r="A202" s="45">
        <v>5592</v>
      </c>
      <c r="B202" s="17" t="s">
        <v>376</v>
      </c>
      <c r="C202" s="11">
        <v>0</v>
      </c>
      <c r="D202" s="19">
        <f t="shared" si="1"/>
        <v>0</v>
      </c>
      <c r="E202" s="17"/>
    </row>
    <row r="203" spans="1:5" x14ac:dyDescent="0.2">
      <c r="A203" s="45">
        <v>5593</v>
      </c>
      <c r="B203" s="17" t="s">
        <v>377</v>
      </c>
      <c r="C203" s="11">
        <v>0</v>
      </c>
      <c r="D203" s="19">
        <f t="shared" si="1"/>
        <v>0</v>
      </c>
      <c r="E203" s="17"/>
    </row>
    <row r="204" spans="1:5" x14ac:dyDescent="0.2">
      <c r="A204" s="45">
        <v>5594</v>
      </c>
      <c r="B204" s="17" t="s">
        <v>433</v>
      </c>
      <c r="C204" s="11">
        <v>0</v>
      </c>
      <c r="D204" s="19">
        <f t="shared" si="1"/>
        <v>0</v>
      </c>
      <c r="E204" s="17"/>
    </row>
    <row r="205" spans="1:5" x14ac:dyDescent="0.2">
      <c r="A205" s="45">
        <v>5595</v>
      </c>
      <c r="B205" s="17" t="s">
        <v>379</v>
      </c>
      <c r="C205" s="11">
        <v>0</v>
      </c>
      <c r="D205" s="19">
        <f t="shared" si="1"/>
        <v>0</v>
      </c>
      <c r="E205" s="17"/>
    </row>
    <row r="206" spans="1:5" x14ac:dyDescent="0.2">
      <c r="A206" s="45">
        <v>5596</v>
      </c>
      <c r="B206" s="17" t="s">
        <v>274</v>
      </c>
      <c r="C206" s="11">
        <v>0</v>
      </c>
      <c r="D206" s="19">
        <f t="shared" si="1"/>
        <v>0</v>
      </c>
      <c r="E206" s="17"/>
    </row>
    <row r="207" spans="1:5" x14ac:dyDescent="0.2">
      <c r="A207" s="45">
        <v>5597</v>
      </c>
      <c r="B207" s="17" t="s">
        <v>380</v>
      </c>
      <c r="C207" s="11">
        <v>0</v>
      </c>
      <c r="D207" s="19">
        <f t="shared" si="1"/>
        <v>0</v>
      </c>
      <c r="E207" s="17"/>
    </row>
    <row r="208" spans="1:5" x14ac:dyDescent="0.2">
      <c r="A208" s="45">
        <v>5598</v>
      </c>
      <c r="B208" s="17" t="s">
        <v>434</v>
      </c>
      <c r="C208" s="11">
        <v>0</v>
      </c>
      <c r="D208" s="19">
        <f t="shared" si="1"/>
        <v>0</v>
      </c>
      <c r="E208" s="17"/>
    </row>
    <row r="209" spans="1:5" x14ac:dyDescent="0.2">
      <c r="A209" s="45">
        <v>5599</v>
      </c>
      <c r="B209" s="17" t="s">
        <v>381</v>
      </c>
      <c r="C209" s="11">
        <v>0.68</v>
      </c>
      <c r="D209" s="19">
        <f t="shared" si="1"/>
        <v>1.4585743323100954E-8</v>
      </c>
      <c r="E209" s="17"/>
    </row>
    <row r="210" spans="1:5" x14ac:dyDescent="0.2">
      <c r="A210" s="44">
        <v>5600</v>
      </c>
      <c r="B210" s="40" t="s">
        <v>39</v>
      </c>
      <c r="C210" s="12">
        <f>C211</f>
        <v>0</v>
      </c>
      <c r="D210" s="18">
        <f t="shared" si="1"/>
        <v>0</v>
      </c>
      <c r="E210" s="17"/>
    </row>
    <row r="211" spans="1:5" x14ac:dyDescent="0.2">
      <c r="A211" s="44">
        <v>5610</v>
      </c>
      <c r="B211" s="40" t="s">
        <v>382</v>
      </c>
      <c r="C211" s="12">
        <f>C212</f>
        <v>0</v>
      </c>
      <c r="D211" s="18">
        <f t="shared" si="1"/>
        <v>0</v>
      </c>
      <c r="E211" s="17"/>
    </row>
    <row r="212" spans="1:5" x14ac:dyDescent="0.2">
      <c r="A212" s="45">
        <v>5611</v>
      </c>
      <c r="B212" s="17" t="s">
        <v>383</v>
      </c>
      <c r="C212" s="11">
        <v>0</v>
      </c>
      <c r="D212" s="19">
        <f t="shared" si="1"/>
        <v>0</v>
      </c>
      <c r="E212" s="17"/>
    </row>
    <row r="214" spans="1:5" x14ac:dyDescent="0.2">
      <c r="B214" s="10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30" zoomScale="80" zoomScaleNormal="80" workbookViewId="0">
      <selection activeCell="F168" sqref="F168"/>
    </sheetView>
  </sheetViews>
  <sheetFormatPr baseColWidth="10" defaultColWidth="9.140625" defaultRowHeight="12.75" x14ac:dyDescent="0.2"/>
  <cols>
    <col min="1" max="1" width="10" style="97" customWidth="1"/>
    <col min="2" max="2" width="64.5703125" style="97" bestFit="1" customWidth="1"/>
    <col min="3" max="3" width="16.42578125" style="97" bestFit="1" customWidth="1"/>
    <col min="4" max="4" width="19.140625" style="97" customWidth="1"/>
    <col min="5" max="5" width="28" style="97" customWidth="1"/>
    <col min="6" max="6" width="22.7109375" style="97" customWidth="1"/>
    <col min="7" max="8" width="16.7109375" style="97" customWidth="1"/>
    <col min="9" max="9" width="27.140625" style="97" customWidth="1"/>
    <col min="10" max="10" width="22.28515625" style="97" customWidth="1"/>
    <col min="11" max="16384" width="9.140625" style="97"/>
  </cols>
  <sheetData>
    <row r="1" spans="1:8" s="94" customFormat="1" ht="18.95" customHeight="1" x14ac:dyDescent="0.25">
      <c r="A1" s="161" t="s">
        <v>601</v>
      </c>
      <c r="B1" s="165"/>
      <c r="C1" s="165"/>
      <c r="D1" s="165"/>
      <c r="E1" s="165"/>
      <c r="F1" s="165"/>
      <c r="G1" s="86" t="s">
        <v>498</v>
      </c>
      <c r="H1" s="5">
        <v>2024</v>
      </c>
    </row>
    <row r="2" spans="1:8" s="94" customFormat="1" ht="18.95" customHeight="1" x14ac:dyDescent="0.25">
      <c r="A2" s="161" t="s">
        <v>502</v>
      </c>
      <c r="B2" s="165"/>
      <c r="C2" s="165"/>
      <c r="D2" s="165"/>
      <c r="E2" s="165"/>
      <c r="F2" s="165"/>
      <c r="G2" s="86" t="s">
        <v>499</v>
      </c>
      <c r="H2" s="5" t="s">
        <v>501</v>
      </c>
    </row>
    <row r="3" spans="1:8" s="94" customFormat="1" ht="18.95" customHeight="1" x14ac:dyDescent="0.25">
      <c r="A3" s="161" t="s">
        <v>602</v>
      </c>
      <c r="B3" s="165"/>
      <c r="C3" s="165"/>
      <c r="D3" s="165"/>
      <c r="E3" s="165"/>
      <c r="F3" s="165"/>
      <c r="G3" s="86" t="s">
        <v>500</v>
      </c>
      <c r="H3" s="5">
        <v>4</v>
      </c>
    </row>
    <row r="4" spans="1:8" s="94" customFormat="1" ht="18.95" customHeight="1" x14ac:dyDescent="0.25">
      <c r="A4" s="161" t="s">
        <v>516</v>
      </c>
      <c r="B4" s="165"/>
      <c r="C4" s="165"/>
      <c r="D4" s="165"/>
      <c r="E4" s="165"/>
      <c r="F4" s="165"/>
      <c r="G4" s="86"/>
      <c r="H4" s="5"/>
    </row>
    <row r="5" spans="1:8" x14ac:dyDescent="0.2">
      <c r="A5" s="95" t="s">
        <v>116</v>
      </c>
      <c r="B5" s="96"/>
      <c r="C5" s="96"/>
      <c r="D5" s="96"/>
      <c r="E5" s="96"/>
      <c r="F5" s="96"/>
      <c r="G5" s="96"/>
      <c r="H5" s="96"/>
    </row>
    <row r="7" spans="1:8" x14ac:dyDescent="0.2">
      <c r="A7" s="96" t="s">
        <v>88</v>
      </c>
      <c r="B7" s="96"/>
      <c r="C7" s="96"/>
      <c r="D7" s="96"/>
      <c r="E7" s="96"/>
      <c r="F7" s="96"/>
      <c r="G7" s="96"/>
      <c r="H7" s="96"/>
    </row>
    <row r="8" spans="1:8" x14ac:dyDescent="0.2">
      <c r="A8" s="103" t="s">
        <v>86</v>
      </c>
      <c r="B8" s="103" t="s">
        <v>83</v>
      </c>
      <c r="C8" s="103" t="s">
        <v>84</v>
      </c>
      <c r="D8" s="103" t="s">
        <v>85</v>
      </c>
      <c r="E8" s="103"/>
      <c r="F8" s="103"/>
      <c r="G8" s="103"/>
      <c r="H8" s="103"/>
    </row>
    <row r="9" spans="1:8" x14ac:dyDescent="0.2">
      <c r="A9" s="104">
        <v>1114</v>
      </c>
      <c r="B9" s="97" t="s">
        <v>117</v>
      </c>
      <c r="C9" s="114">
        <v>0</v>
      </c>
    </row>
    <row r="10" spans="1:8" x14ac:dyDescent="0.2">
      <c r="A10" s="104">
        <v>1115</v>
      </c>
      <c r="B10" s="97" t="s">
        <v>118</v>
      </c>
      <c r="C10" s="114">
        <v>0</v>
      </c>
    </row>
    <row r="11" spans="1:8" x14ac:dyDescent="0.2">
      <c r="A11" s="104">
        <v>1121</v>
      </c>
      <c r="B11" s="97" t="s">
        <v>119</v>
      </c>
      <c r="C11" s="114">
        <v>23288428.550000001</v>
      </c>
    </row>
    <row r="13" spans="1:8" x14ac:dyDescent="0.2">
      <c r="A13" s="96" t="s">
        <v>89</v>
      </c>
      <c r="B13" s="96"/>
      <c r="C13" s="96"/>
      <c r="D13" s="96"/>
      <c r="E13" s="96"/>
      <c r="F13" s="96"/>
      <c r="G13" s="96"/>
      <c r="H13" s="96"/>
    </row>
    <row r="14" spans="1:8" x14ac:dyDescent="0.2">
      <c r="A14" s="103" t="s">
        <v>86</v>
      </c>
      <c r="B14" s="103" t="s">
        <v>83</v>
      </c>
      <c r="C14" s="103" t="s">
        <v>84</v>
      </c>
      <c r="D14" s="103">
        <v>2023</v>
      </c>
      <c r="E14" s="103">
        <v>2022</v>
      </c>
      <c r="F14" s="103">
        <v>2021</v>
      </c>
      <c r="G14" s="103">
        <v>2020</v>
      </c>
      <c r="H14" s="103" t="s">
        <v>115</v>
      </c>
    </row>
    <row r="15" spans="1:8" x14ac:dyDescent="0.2">
      <c r="A15" s="104">
        <v>1122</v>
      </c>
      <c r="B15" s="97" t="s">
        <v>121</v>
      </c>
      <c r="C15" s="105">
        <v>0</v>
      </c>
      <c r="D15" s="105">
        <v>33507</v>
      </c>
      <c r="E15" s="105">
        <v>0</v>
      </c>
      <c r="F15" s="105">
        <v>0</v>
      </c>
      <c r="G15" s="105">
        <v>0</v>
      </c>
    </row>
    <row r="16" spans="1:8" x14ac:dyDescent="0.2">
      <c r="A16" s="104">
        <v>1124</v>
      </c>
      <c r="B16" s="97" t="s">
        <v>122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</row>
    <row r="18" spans="1:8" x14ac:dyDescent="0.2">
      <c r="A18" s="96" t="s">
        <v>90</v>
      </c>
      <c r="B18" s="96"/>
      <c r="C18" s="96"/>
      <c r="D18" s="96"/>
      <c r="E18" s="96"/>
      <c r="F18" s="96"/>
      <c r="G18" s="96"/>
      <c r="H18" s="96"/>
    </row>
    <row r="19" spans="1:8" x14ac:dyDescent="0.2">
      <c r="A19" s="103" t="s">
        <v>86</v>
      </c>
      <c r="B19" s="103" t="s">
        <v>83</v>
      </c>
      <c r="C19" s="103" t="s">
        <v>84</v>
      </c>
      <c r="D19" s="103" t="s">
        <v>123</v>
      </c>
      <c r="E19" s="103" t="s">
        <v>124</v>
      </c>
      <c r="F19" s="103" t="s">
        <v>125</v>
      </c>
      <c r="G19" s="103" t="s">
        <v>126</v>
      </c>
      <c r="H19" s="103" t="s">
        <v>127</v>
      </c>
    </row>
    <row r="20" spans="1:8" x14ac:dyDescent="0.2">
      <c r="A20" s="104">
        <v>1123</v>
      </c>
      <c r="B20" s="97" t="s">
        <v>128</v>
      </c>
      <c r="C20" s="114">
        <v>476.14</v>
      </c>
      <c r="D20" s="114">
        <v>476.14</v>
      </c>
      <c r="E20" s="105">
        <v>0</v>
      </c>
      <c r="F20" s="105">
        <v>0</v>
      </c>
      <c r="G20" s="105">
        <v>0</v>
      </c>
    </row>
    <row r="21" spans="1:8" x14ac:dyDescent="0.2">
      <c r="A21" s="104">
        <v>1125</v>
      </c>
      <c r="B21" s="97" t="s">
        <v>129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</row>
    <row r="22" spans="1:8" x14ac:dyDescent="0.2">
      <c r="A22" s="104">
        <v>1126</v>
      </c>
      <c r="B22" s="97" t="s">
        <v>482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</row>
    <row r="23" spans="1:8" x14ac:dyDescent="0.2">
      <c r="A23" s="104">
        <v>1129</v>
      </c>
      <c r="B23" s="97" t="s">
        <v>483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</row>
    <row r="24" spans="1:8" x14ac:dyDescent="0.2">
      <c r="A24" s="104">
        <v>1131</v>
      </c>
      <c r="B24" s="97" t="s">
        <v>130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8" x14ac:dyDescent="0.2">
      <c r="A25" s="104">
        <v>1132</v>
      </c>
      <c r="B25" s="97" t="s">
        <v>131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8" x14ac:dyDescent="0.2">
      <c r="A26" s="104">
        <v>1133</v>
      </c>
      <c r="B26" s="97" t="s">
        <v>132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8" x14ac:dyDescent="0.2">
      <c r="A27" s="104">
        <v>1134</v>
      </c>
      <c r="B27" s="97" t="s">
        <v>133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8" x14ac:dyDescent="0.2">
      <c r="A28" s="104">
        <v>1139</v>
      </c>
      <c r="B28" s="97" t="s">
        <v>134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</row>
    <row r="30" spans="1:8" x14ac:dyDescent="0.2">
      <c r="A30" s="96" t="s">
        <v>484</v>
      </c>
      <c r="B30" s="96"/>
      <c r="C30" s="96"/>
      <c r="D30" s="96"/>
      <c r="E30" s="96"/>
      <c r="F30" s="96"/>
      <c r="G30" s="96"/>
      <c r="H30" s="96"/>
    </row>
    <row r="31" spans="1:8" x14ac:dyDescent="0.2">
      <c r="A31" s="103" t="s">
        <v>86</v>
      </c>
      <c r="B31" s="103" t="s">
        <v>83</v>
      </c>
      <c r="C31" s="103" t="s">
        <v>84</v>
      </c>
      <c r="D31" s="103" t="s">
        <v>93</v>
      </c>
      <c r="E31" s="103" t="s">
        <v>92</v>
      </c>
      <c r="F31" s="103" t="s">
        <v>135</v>
      </c>
      <c r="G31" s="103" t="s">
        <v>95</v>
      </c>
      <c r="H31" s="103"/>
    </row>
    <row r="32" spans="1:8" x14ac:dyDescent="0.2">
      <c r="A32" s="104">
        <v>1140</v>
      </c>
      <c r="B32" s="97" t="s">
        <v>136</v>
      </c>
      <c r="C32" s="105">
        <f>SUM(C33:C37)</f>
        <v>0</v>
      </c>
    </row>
    <row r="33" spans="1:8" x14ac:dyDescent="0.2">
      <c r="A33" s="104">
        <v>1141</v>
      </c>
      <c r="B33" s="97" t="s">
        <v>137</v>
      </c>
      <c r="C33" s="105">
        <v>0</v>
      </c>
    </row>
    <row r="34" spans="1:8" x14ac:dyDescent="0.2">
      <c r="A34" s="104">
        <v>1142</v>
      </c>
      <c r="B34" s="97" t="s">
        <v>138</v>
      </c>
      <c r="C34" s="105">
        <v>0</v>
      </c>
    </row>
    <row r="35" spans="1:8" x14ac:dyDescent="0.2">
      <c r="A35" s="104">
        <v>1143</v>
      </c>
      <c r="B35" s="97" t="s">
        <v>139</v>
      </c>
      <c r="C35" s="105">
        <v>0</v>
      </c>
    </row>
    <row r="36" spans="1:8" x14ac:dyDescent="0.2">
      <c r="A36" s="104">
        <v>1144</v>
      </c>
      <c r="B36" s="97" t="s">
        <v>140</v>
      </c>
      <c r="C36" s="105">
        <v>0</v>
      </c>
    </row>
    <row r="37" spans="1:8" x14ac:dyDescent="0.2">
      <c r="A37" s="104">
        <v>1145</v>
      </c>
      <c r="B37" s="97" t="s">
        <v>141</v>
      </c>
      <c r="C37" s="105">
        <v>0</v>
      </c>
    </row>
    <row r="39" spans="1:8" x14ac:dyDescent="0.2">
      <c r="A39" s="96" t="s">
        <v>142</v>
      </c>
      <c r="B39" s="96"/>
      <c r="C39" s="96"/>
      <c r="D39" s="96"/>
      <c r="E39" s="96"/>
      <c r="F39" s="96"/>
      <c r="G39" s="96"/>
      <c r="H39" s="96"/>
    </row>
    <row r="40" spans="1:8" x14ac:dyDescent="0.2">
      <c r="A40" s="103" t="s">
        <v>86</v>
      </c>
      <c r="B40" s="103" t="s">
        <v>83</v>
      </c>
      <c r="C40" s="103" t="s">
        <v>84</v>
      </c>
      <c r="D40" s="103" t="s">
        <v>91</v>
      </c>
      <c r="E40" s="103" t="s">
        <v>94</v>
      </c>
      <c r="F40" s="103" t="s">
        <v>143</v>
      </c>
      <c r="G40" s="103"/>
      <c r="H40" s="103"/>
    </row>
    <row r="41" spans="1:8" x14ac:dyDescent="0.2">
      <c r="A41" s="104">
        <v>1150</v>
      </c>
      <c r="B41" s="97" t="s">
        <v>144</v>
      </c>
      <c r="C41" s="105">
        <f>C42</f>
        <v>0</v>
      </c>
    </row>
    <row r="42" spans="1:8" x14ac:dyDescent="0.2">
      <c r="A42" s="104">
        <v>1151</v>
      </c>
      <c r="B42" s="97" t="s">
        <v>145</v>
      </c>
      <c r="C42" s="105">
        <v>0</v>
      </c>
    </row>
    <row r="44" spans="1:8" x14ac:dyDescent="0.2">
      <c r="A44" s="96" t="s">
        <v>96</v>
      </c>
      <c r="B44" s="96"/>
      <c r="C44" s="96"/>
      <c r="D44" s="96"/>
      <c r="E44" s="96"/>
      <c r="F44" s="96"/>
      <c r="G44" s="96"/>
      <c r="H44" s="96"/>
    </row>
    <row r="45" spans="1:8" x14ac:dyDescent="0.2">
      <c r="A45" s="103" t="s">
        <v>86</v>
      </c>
      <c r="B45" s="103" t="s">
        <v>83</v>
      </c>
      <c r="C45" s="103" t="s">
        <v>84</v>
      </c>
      <c r="D45" s="103" t="s">
        <v>85</v>
      </c>
      <c r="E45" s="103" t="s">
        <v>127</v>
      </c>
      <c r="F45" s="103"/>
      <c r="G45" s="103"/>
      <c r="H45" s="103"/>
    </row>
    <row r="46" spans="1:8" x14ac:dyDescent="0.2">
      <c r="A46" s="104">
        <v>1213</v>
      </c>
      <c r="B46" s="97" t="s">
        <v>146</v>
      </c>
      <c r="C46" s="105">
        <v>0</v>
      </c>
    </row>
    <row r="48" spans="1:8" x14ac:dyDescent="0.2">
      <c r="A48" s="96" t="s">
        <v>97</v>
      </c>
      <c r="B48" s="96"/>
      <c r="C48" s="96"/>
      <c r="D48" s="96"/>
      <c r="E48" s="96"/>
      <c r="F48" s="96"/>
      <c r="G48" s="96"/>
      <c r="H48" s="96"/>
    </row>
    <row r="49" spans="1:10" x14ac:dyDescent="0.2">
      <c r="A49" s="103" t="s">
        <v>86</v>
      </c>
      <c r="B49" s="103" t="s">
        <v>83</v>
      </c>
      <c r="C49" s="103" t="s">
        <v>84</v>
      </c>
      <c r="D49" s="103"/>
      <c r="E49" s="103"/>
      <c r="F49" s="103"/>
      <c r="G49" s="103"/>
      <c r="H49" s="103"/>
    </row>
    <row r="50" spans="1:10" x14ac:dyDescent="0.2">
      <c r="A50" s="104">
        <v>1211</v>
      </c>
      <c r="B50" s="97" t="s">
        <v>120</v>
      </c>
      <c r="C50" s="105">
        <v>0</v>
      </c>
    </row>
    <row r="51" spans="1:10" x14ac:dyDescent="0.2">
      <c r="A51" s="104">
        <v>1212</v>
      </c>
      <c r="B51" s="97" t="s">
        <v>560</v>
      </c>
      <c r="C51" s="105">
        <v>0</v>
      </c>
    </row>
    <row r="52" spans="1:10" x14ac:dyDescent="0.2">
      <c r="A52" s="104">
        <v>1214</v>
      </c>
      <c r="B52" s="97" t="s">
        <v>147</v>
      </c>
      <c r="C52" s="105">
        <v>0</v>
      </c>
    </row>
    <row r="54" spans="1:10" x14ac:dyDescent="0.2">
      <c r="A54" s="96" t="s">
        <v>101</v>
      </c>
      <c r="B54" s="96"/>
      <c r="C54" s="96"/>
      <c r="D54" s="96"/>
      <c r="E54" s="96"/>
      <c r="F54" s="96"/>
      <c r="G54" s="96"/>
      <c r="H54" s="96"/>
      <c r="I54" s="96"/>
      <c r="J54" s="96"/>
    </row>
    <row r="55" spans="1:10" x14ac:dyDescent="0.2">
      <c r="A55" s="103" t="s">
        <v>86</v>
      </c>
      <c r="B55" s="103" t="s">
        <v>83</v>
      </c>
      <c r="C55" s="103" t="s">
        <v>84</v>
      </c>
      <c r="D55" s="103" t="s">
        <v>98</v>
      </c>
      <c r="E55" s="103" t="s">
        <v>99</v>
      </c>
      <c r="F55" s="103" t="s">
        <v>561</v>
      </c>
      <c r="G55" s="103" t="s">
        <v>562</v>
      </c>
      <c r="H55" s="103" t="s">
        <v>100</v>
      </c>
      <c r="I55" s="103" t="s">
        <v>563</v>
      </c>
      <c r="J55" s="103" t="s">
        <v>127</v>
      </c>
    </row>
    <row r="56" spans="1:10" x14ac:dyDescent="0.2">
      <c r="A56" s="104">
        <v>1230</v>
      </c>
      <c r="B56" s="97" t="s">
        <v>149</v>
      </c>
      <c r="C56" s="114">
        <f>SUM(C57:C63)</f>
        <v>76349406.210000008</v>
      </c>
      <c r="D56" s="114">
        <f>SUM(D57:D63)</f>
        <v>0</v>
      </c>
      <c r="E56" s="114">
        <f>SUM(E57:E63)</f>
        <v>0</v>
      </c>
    </row>
    <row r="57" spans="1:10" x14ac:dyDescent="0.2">
      <c r="A57" s="104">
        <v>1231</v>
      </c>
      <c r="B57" s="97" t="s">
        <v>150</v>
      </c>
      <c r="C57" s="114">
        <v>0</v>
      </c>
      <c r="D57" s="115"/>
      <c r="E57" s="115"/>
    </row>
    <row r="58" spans="1:10" x14ac:dyDescent="0.2">
      <c r="A58" s="104">
        <v>1232</v>
      </c>
      <c r="B58" s="97" t="s">
        <v>151</v>
      </c>
      <c r="C58" s="114">
        <v>0</v>
      </c>
      <c r="D58" s="114">
        <v>0</v>
      </c>
      <c r="E58" s="114">
        <v>0</v>
      </c>
    </row>
    <row r="59" spans="1:10" x14ac:dyDescent="0.2">
      <c r="A59" s="104">
        <v>1233</v>
      </c>
      <c r="B59" s="97" t="s">
        <v>152</v>
      </c>
      <c r="C59" s="114">
        <v>26523712.760000002</v>
      </c>
      <c r="D59" s="114">
        <v>0</v>
      </c>
      <c r="E59" s="114">
        <v>0</v>
      </c>
    </row>
    <row r="60" spans="1:10" x14ac:dyDescent="0.2">
      <c r="A60" s="104">
        <v>1234</v>
      </c>
      <c r="B60" s="97" t="s">
        <v>153</v>
      </c>
      <c r="C60" s="114">
        <v>0</v>
      </c>
      <c r="D60" s="114">
        <v>0</v>
      </c>
      <c r="E60" s="114">
        <v>0</v>
      </c>
    </row>
    <row r="61" spans="1:10" x14ac:dyDescent="0.2">
      <c r="A61" s="104">
        <v>1235</v>
      </c>
      <c r="B61" s="97" t="s">
        <v>154</v>
      </c>
      <c r="C61" s="114">
        <v>0</v>
      </c>
      <c r="D61" s="114">
        <v>0</v>
      </c>
      <c r="E61" s="114">
        <v>0</v>
      </c>
    </row>
    <row r="62" spans="1:10" x14ac:dyDescent="0.2">
      <c r="A62" s="104">
        <v>1236</v>
      </c>
      <c r="B62" s="97" t="s">
        <v>155</v>
      </c>
      <c r="C62" s="114">
        <v>49825693.450000003</v>
      </c>
      <c r="D62" s="114">
        <v>0</v>
      </c>
      <c r="E62" s="114">
        <v>0</v>
      </c>
    </row>
    <row r="63" spans="1:10" x14ac:dyDescent="0.2">
      <c r="A63" s="104">
        <v>1239</v>
      </c>
      <c r="B63" s="97" t="s">
        <v>156</v>
      </c>
      <c r="C63" s="114">
        <v>0</v>
      </c>
      <c r="D63" s="114">
        <v>0</v>
      </c>
      <c r="E63" s="114">
        <v>0</v>
      </c>
    </row>
    <row r="64" spans="1:10" x14ac:dyDescent="0.2">
      <c r="A64" s="104">
        <v>1240</v>
      </c>
      <c r="B64" s="97" t="s">
        <v>157</v>
      </c>
      <c r="C64" s="114">
        <f>SUM(C65:C72)</f>
        <v>21768535.859999999</v>
      </c>
      <c r="D64" s="114">
        <f t="shared" ref="D64:E64" si="0">SUM(D65:D72)</f>
        <v>716432.53</v>
      </c>
      <c r="E64" s="114">
        <f t="shared" si="0"/>
        <v>6478615</v>
      </c>
    </row>
    <row r="65" spans="1:9" x14ac:dyDescent="0.2">
      <c r="A65" s="104">
        <v>1241</v>
      </c>
      <c r="B65" s="97" t="s">
        <v>158</v>
      </c>
      <c r="C65" s="114">
        <v>5492051.0499999998</v>
      </c>
      <c r="D65" s="114">
        <v>191158.64</v>
      </c>
      <c r="E65" s="114">
        <v>2067313.07</v>
      </c>
    </row>
    <row r="66" spans="1:9" x14ac:dyDescent="0.2">
      <c r="A66" s="104">
        <v>1242</v>
      </c>
      <c r="B66" s="97" t="s">
        <v>159</v>
      </c>
      <c r="C66" s="114">
        <v>715301.08</v>
      </c>
      <c r="D66" s="114">
        <v>33801.199999999997</v>
      </c>
      <c r="E66" s="114">
        <v>132743.45000000001</v>
      </c>
    </row>
    <row r="67" spans="1:9" x14ac:dyDescent="0.2">
      <c r="A67" s="104">
        <v>1243</v>
      </c>
      <c r="B67" s="97" t="s">
        <v>160</v>
      </c>
      <c r="C67" s="114">
        <v>12682294.310000001</v>
      </c>
      <c r="D67" s="114">
        <v>356535.18</v>
      </c>
      <c r="E67" s="114">
        <v>2665313.5099999998</v>
      </c>
    </row>
    <row r="68" spans="1:9" x14ac:dyDescent="0.2">
      <c r="A68" s="104">
        <v>1244</v>
      </c>
      <c r="B68" s="97" t="s">
        <v>161</v>
      </c>
      <c r="C68" s="114">
        <v>1717984.54</v>
      </c>
      <c r="D68" s="114">
        <v>83124.87</v>
      </c>
      <c r="E68" s="114">
        <v>1090096.82</v>
      </c>
    </row>
    <row r="69" spans="1:9" x14ac:dyDescent="0.2">
      <c r="A69" s="104">
        <v>1245</v>
      </c>
      <c r="B69" s="97" t="s">
        <v>162</v>
      </c>
      <c r="C69" s="114">
        <v>0</v>
      </c>
      <c r="D69" s="114">
        <v>0</v>
      </c>
      <c r="E69" s="114">
        <v>0</v>
      </c>
    </row>
    <row r="70" spans="1:9" x14ac:dyDescent="0.2">
      <c r="A70" s="104">
        <v>1246</v>
      </c>
      <c r="B70" s="97" t="s">
        <v>163</v>
      </c>
      <c r="C70" s="114">
        <v>1160904.8799999999</v>
      </c>
      <c r="D70" s="114">
        <v>51812.639999999999</v>
      </c>
      <c r="E70" s="114">
        <v>523148.15</v>
      </c>
    </row>
    <row r="71" spans="1:9" x14ac:dyDescent="0.2">
      <c r="A71" s="104">
        <v>1247</v>
      </c>
      <c r="B71" s="97" t="s">
        <v>164</v>
      </c>
      <c r="C71" s="114">
        <v>0</v>
      </c>
      <c r="D71" s="114">
        <v>0</v>
      </c>
      <c r="E71" s="114">
        <v>0</v>
      </c>
    </row>
    <row r="72" spans="1:9" x14ac:dyDescent="0.2">
      <c r="A72" s="104">
        <v>1248</v>
      </c>
      <c r="B72" s="97" t="s">
        <v>165</v>
      </c>
      <c r="C72" s="114">
        <v>0</v>
      </c>
      <c r="D72" s="114">
        <v>0</v>
      </c>
      <c r="E72" s="114">
        <v>0</v>
      </c>
    </row>
    <row r="74" spans="1:9" x14ac:dyDescent="0.2">
      <c r="A74" s="96" t="s">
        <v>102</v>
      </c>
      <c r="B74" s="96"/>
      <c r="C74" s="96"/>
      <c r="D74" s="96"/>
      <c r="E74" s="96"/>
      <c r="F74" s="96"/>
      <c r="G74" s="96"/>
      <c r="H74" s="96"/>
      <c r="I74" s="96"/>
    </row>
    <row r="75" spans="1:9" x14ac:dyDescent="0.2">
      <c r="A75" s="103" t="s">
        <v>86</v>
      </c>
      <c r="B75" s="103" t="s">
        <v>83</v>
      </c>
      <c r="C75" s="103" t="s">
        <v>84</v>
      </c>
      <c r="D75" s="103" t="s">
        <v>103</v>
      </c>
      <c r="E75" s="103" t="s">
        <v>166</v>
      </c>
      <c r="F75" s="103" t="s">
        <v>564</v>
      </c>
      <c r="G75" s="103" t="s">
        <v>148</v>
      </c>
      <c r="H75" s="103" t="s">
        <v>100</v>
      </c>
      <c r="I75" s="103" t="s">
        <v>127</v>
      </c>
    </row>
    <row r="76" spans="1:9" x14ac:dyDescent="0.2">
      <c r="A76" s="104">
        <v>1250</v>
      </c>
      <c r="B76" s="97" t="s">
        <v>167</v>
      </c>
      <c r="C76" s="105">
        <f>SUM(C77:C81)</f>
        <v>0</v>
      </c>
      <c r="D76" s="105">
        <f>SUM(D77:D81)</f>
        <v>0</v>
      </c>
      <c r="E76" s="105">
        <f>SUM(E77:E81)</f>
        <v>0</v>
      </c>
    </row>
    <row r="77" spans="1:9" x14ac:dyDescent="0.2">
      <c r="A77" s="104">
        <v>1251</v>
      </c>
      <c r="B77" s="97" t="s">
        <v>168</v>
      </c>
      <c r="C77" s="105">
        <v>0</v>
      </c>
      <c r="D77" s="105">
        <v>0</v>
      </c>
      <c r="E77" s="105">
        <v>0</v>
      </c>
    </row>
    <row r="78" spans="1:9" x14ac:dyDescent="0.2">
      <c r="A78" s="104">
        <v>1252</v>
      </c>
      <c r="B78" s="97" t="s">
        <v>169</v>
      </c>
      <c r="C78" s="105">
        <v>0</v>
      </c>
      <c r="D78" s="105">
        <v>0</v>
      </c>
      <c r="E78" s="105">
        <v>0</v>
      </c>
    </row>
    <row r="79" spans="1:9" x14ac:dyDescent="0.2">
      <c r="A79" s="104">
        <v>1253</v>
      </c>
      <c r="B79" s="97" t="s">
        <v>170</v>
      </c>
      <c r="C79" s="105">
        <v>0</v>
      </c>
      <c r="D79" s="105">
        <v>0</v>
      </c>
      <c r="E79" s="105">
        <v>0</v>
      </c>
    </row>
    <row r="80" spans="1:9" x14ac:dyDescent="0.2">
      <c r="A80" s="104">
        <v>1254</v>
      </c>
      <c r="B80" s="97" t="s">
        <v>171</v>
      </c>
      <c r="C80" s="105">
        <v>0</v>
      </c>
      <c r="D80" s="105">
        <v>0</v>
      </c>
      <c r="E80" s="105">
        <v>0</v>
      </c>
    </row>
    <row r="81" spans="1:8" x14ac:dyDescent="0.2">
      <c r="A81" s="104">
        <v>1259</v>
      </c>
      <c r="B81" s="97" t="s">
        <v>172</v>
      </c>
      <c r="C81" s="105">
        <v>0</v>
      </c>
      <c r="D81" s="105">
        <v>0</v>
      </c>
      <c r="E81" s="105">
        <v>0</v>
      </c>
    </row>
    <row r="82" spans="1:8" x14ac:dyDescent="0.2">
      <c r="A82" s="104">
        <v>1270</v>
      </c>
      <c r="B82" s="97" t="s">
        <v>173</v>
      </c>
      <c r="C82" s="105">
        <f>SUM(C83:C88)</f>
        <v>0</v>
      </c>
      <c r="D82" s="106"/>
      <c r="E82" s="106"/>
    </row>
    <row r="83" spans="1:8" x14ac:dyDescent="0.2">
      <c r="A83" s="104">
        <v>1271</v>
      </c>
      <c r="B83" s="97" t="s">
        <v>174</v>
      </c>
      <c r="C83" s="105">
        <v>0</v>
      </c>
      <c r="D83" s="106"/>
      <c r="E83" s="106"/>
    </row>
    <row r="84" spans="1:8" x14ac:dyDescent="0.2">
      <c r="A84" s="104">
        <v>1272</v>
      </c>
      <c r="B84" s="97" t="s">
        <v>175</v>
      </c>
      <c r="C84" s="105">
        <v>0</v>
      </c>
      <c r="D84" s="106"/>
      <c r="E84" s="106"/>
    </row>
    <row r="85" spans="1:8" x14ac:dyDescent="0.2">
      <c r="A85" s="104">
        <v>1273</v>
      </c>
      <c r="B85" s="97" t="s">
        <v>176</v>
      </c>
      <c r="C85" s="105">
        <v>0</v>
      </c>
      <c r="D85" s="106"/>
      <c r="E85" s="106"/>
    </row>
    <row r="86" spans="1:8" x14ac:dyDescent="0.2">
      <c r="A86" s="104">
        <v>1274</v>
      </c>
      <c r="B86" s="97" t="s">
        <v>177</v>
      </c>
      <c r="C86" s="105">
        <v>0</v>
      </c>
      <c r="D86" s="106"/>
      <c r="E86" s="106"/>
    </row>
    <row r="87" spans="1:8" x14ac:dyDescent="0.2">
      <c r="A87" s="104">
        <v>1275</v>
      </c>
      <c r="B87" s="97" t="s">
        <v>178</v>
      </c>
      <c r="C87" s="105">
        <v>0</v>
      </c>
      <c r="D87" s="106"/>
      <c r="E87" s="106"/>
    </row>
    <row r="88" spans="1:8" x14ac:dyDescent="0.2">
      <c r="A88" s="104">
        <v>1279</v>
      </c>
      <c r="B88" s="97" t="s">
        <v>179</v>
      </c>
      <c r="C88" s="105">
        <v>0</v>
      </c>
      <c r="D88" s="106"/>
      <c r="E88" s="106"/>
    </row>
    <row r="90" spans="1:8" x14ac:dyDescent="0.2">
      <c r="A90" s="96" t="s">
        <v>104</v>
      </c>
      <c r="B90" s="96"/>
      <c r="C90" s="96"/>
      <c r="D90" s="96"/>
      <c r="E90" s="96"/>
      <c r="F90" s="96"/>
      <c r="G90" s="96"/>
      <c r="H90" s="96"/>
    </row>
    <row r="91" spans="1:8" x14ac:dyDescent="0.2">
      <c r="A91" s="103" t="s">
        <v>86</v>
      </c>
      <c r="B91" s="103" t="s">
        <v>83</v>
      </c>
      <c r="C91" s="103" t="s">
        <v>84</v>
      </c>
      <c r="D91" s="103" t="s">
        <v>180</v>
      </c>
      <c r="E91" s="103"/>
      <c r="F91" s="103"/>
      <c r="G91" s="103"/>
      <c r="H91" s="103"/>
    </row>
    <row r="92" spans="1:8" x14ac:dyDescent="0.2">
      <c r="A92" s="104">
        <v>1160</v>
      </c>
      <c r="B92" s="97" t="s">
        <v>181</v>
      </c>
      <c r="C92" s="105">
        <f>SUM(C93:C94)</f>
        <v>0</v>
      </c>
    </row>
    <row r="93" spans="1:8" x14ac:dyDescent="0.2">
      <c r="A93" s="104">
        <v>1161</v>
      </c>
      <c r="B93" s="97" t="s">
        <v>182</v>
      </c>
      <c r="C93" s="105">
        <v>0</v>
      </c>
    </row>
    <row r="94" spans="1:8" x14ac:dyDescent="0.2">
      <c r="A94" s="104">
        <v>1162</v>
      </c>
      <c r="B94" s="97" t="s">
        <v>183</v>
      </c>
      <c r="C94" s="105">
        <v>0</v>
      </c>
    </row>
    <row r="96" spans="1:8" x14ac:dyDescent="0.2">
      <c r="A96" s="96" t="s">
        <v>565</v>
      </c>
      <c r="B96" s="96"/>
      <c r="C96" s="96"/>
      <c r="D96" s="96"/>
      <c r="E96" s="96"/>
      <c r="F96" s="96"/>
      <c r="G96" s="96"/>
      <c r="H96" s="96"/>
    </row>
    <row r="97" spans="1:8" x14ac:dyDescent="0.2">
      <c r="A97" s="103" t="s">
        <v>86</v>
      </c>
      <c r="B97" s="103" t="s">
        <v>83</v>
      </c>
      <c r="C97" s="103" t="s">
        <v>84</v>
      </c>
      <c r="D97" s="103" t="s">
        <v>127</v>
      </c>
      <c r="E97" s="103"/>
      <c r="F97" s="103"/>
      <c r="G97" s="103"/>
      <c r="H97" s="103"/>
    </row>
    <row r="98" spans="1:8" x14ac:dyDescent="0.2">
      <c r="A98" s="104">
        <v>1190</v>
      </c>
      <c r="B98" s="97" t="s">
        <v>492</v>
      </c>
      <c r="C98" s="105">
        <f>SUM(C99:C102)</f>
        <v>0</v>
      </c>
    </row>
    <row r="99" spans="1:8" x14ac:dyDescent="0.2">
      <c r="A99" s="104">
        <v>1191</v>
      </c>
      <c r="B99" s="97" t="s">
        <v>485</v>
      </c>
      <c r="C99" s="105">
        <v>0</v>
      </c>
    </row>
    <row r="100" spans="1:8" x14ac:dyDescent="0.2">
      <c r="A100" s="104">
        <v>1192</v>
      </c>
      <c r="B100" s="97" t="s">
        <v>486</v>
      </c>
      <c r="C100" s="105">
        <v>0</v>
      </c>
    </row>
    <row r="101" spans="1:8" x14ac:dyDescent="0.2">
      <c r="A101" s="104">
        <v>1193</v>
      </c>
      <c r="B101" s="97" t="s">
        <v>487</v>
      </c>
      <c r="C101" s="105">
        <v>0</v>
      </c>
    </row>
    <row r="102" spans="1:8" x14ac:dyDescent="0.2">
      <c r="A102" s="104">
        <v>1194</v>
      </c>
      <c r="B102" s="97" t="s">
        <v>488</v>
      </c>
      <c r="C102" s="105">
        <v>0</v>
      </c>
    </row>
    <row r="103" spans="1:8" x14ac:dyDescent="0.2">
      <c r="A103" s="104">
        <v>1290</v>
      </c>
      <c r="B103" s="97" t="s">
        <v>184</v>
      </c>
      <c r="C103" s="105">
        <f>SUM(C104:C106)</f>
        <v>0</v>
      </c>
    </row>
    <row r="104" spans="1:8" x14ac:dyDescent="0.2">
      <c r="A104" s="104">
        <v>1291</v>
      </c>
      <c r="B104" s="97" t="s">
        <v>185</v>
      </c>
      <c r="C104" s="105">
        <v>0</v>
      </c>
    </row>
    <row r="105" spans="1:8" x14ac:dyDescent="0.2">
      <c r="A105" s="104">
        <v>1292</v>
      </c>
      <c r="B105" s="97" t="s">
        <v>186</v>
      </c>
      <c r="C105" s="105">
        <v>0</v>
      </c>
    </row>
    <row r="106" spans="1:8" x14ac:dyDescent="0.2">
      <c r="A106" s="104">
        <v>1293</v>
      </c>
      <c r="B106" s="97" t="s">
        <v>187</v>
      </c>
      <c r="C106" s="105">
        <v>0</v>
      </c>
    </row>
    <row r="108" spans="1:8" x14ac:dyDescent="0.2">
      <c r="A108" s="96" t="s">
        <v>105</v>
      </c>
      <c r="B108" s="96"/>
      <c r="C108" s="96"/>
      <c r="D108" s="96"/>
      <c r="E108" s="96"/>
      <c r="F108" s="96"/>
      <c r="G108" s="96"/>
      <c r="H108" s="96"/>
    </row>
    <row r="109" spans="1:8" x14ac:dyDescent="0.2">
      <c r="A109" s="103" t="s">
        <v>86</v>
      </c>
      <c r="B109" s="103" t="s">
        <v>83</v>
      </c>
      <c r="C109" s="103" t="s">
        <v>84</v>
      </c>
      <c r="D109" s="103" t="s">
        <v>123</v>
      </c>
      <c r="E109" s="103" t="s">
        <v>124</v>
      </c>
      <c r="F109" s="103" t="s">
        <v>125</v>
      </c>
      <c r="G109" s="103" t="s">
        <v>188</v>
      </c>
      <c r="H109" s="103" t="s">
        <v>584</v>
      </c>
    </row>
    <row r="110" spans="1:8" x14ac:dyDescent="0.2">
      <c r="A110" s="104">
        <v>2110</v>
      </c>
      <c r="B110" s="97" t="s">
        <v>189</v>
      </c>
      <c r="C110" s="114">
        <f>SUM(C111:C119)</f>
        <v>2990303.16</v>
      </c>
      <c r="D110" s="114">
        <f>SUM(D111:D119)</f>
        <v>2990303.16</v>
      </c>
      <c r="E110" s="105">
        <f>SUM(E111:E119)</f>
        <v>0</v>
      </c>
      <c r="F110" s="105">
        <f>SUM(F111:F119)</f>
        <v>0</v>
      </c>
      <c r="G110" s="105">
        <f>SUM(G111:G119)</f>
        <v>0</v>
      </c>
    </row>
    <row r="111" spans="1:8" x14ac:dyDescent="0.2">
      <c r="A111" s="104">
        <v>2111</v>
      </c>
      <c r="B111" s="97" t="s">
        <v>190</v>
      </c>
      <c r="C111" s="114">
        <v>49617.14</v>
      </c>
      <c r="D111" s="114">
        <f>C111</f>
        <v>49617.14</v>
      </c>
      <c r="E111" s="105">
        <v>0</v>
      </c>
      <c r="F111" s="105">
        <v>0</v>
      </c>
      <c r="G111" s="105">
        <v>0</v>
      </c>
    </row>
    <row r="112" spans="1:8" x14ac:dyDescent="0.2">
      <c r="A112" s="104">
        <v>2112</v>
      </c>
      <c r="B112" s="97" t="s">
        <v>191</v>
      </c>
      <c r="C112" s="114">
        <v>968045.26</v>
      </c>
      <c r="D112" s="114">
        <f t="shared" ref="D112:D119" si="1">C112</f>
        <v>968045.26</v>
      </c>
      <c r="E112" s="105">
        <v>0</v>
      </c>
      <c r="F112" s="105">
        <v>0</v>
      </c>
      <c r="G112" s="105">
        <v>0</v>
      </c>
    </row>
    <row r="113" spans="1:8" x14ac:dyDescent="0.2">
      <c r="A113" s="104">
        <v>2113</v>
      </c>
      <c r="B113" s="97" t="s">
        <v>192</v>
      </c>
      <c r="C113" s="114">
        <v>0</v>
      </c>
      <c r="D113" s="114">
        <f t="shared" si="1"/>
        <v>0</v>
      </c>
      <c r="E113" s="105">
        <v>0</v>
      </c>
      <c r="F113" s="105">
        <v>0</v>
      </c>
      <c r="G113" s="105">
        <v>0</v>
      </c>
    </row>
    <row r="114" spans="1:8" x14ac:dyDescent="0.2">
      <c r="A114" s="104">
        <v>2114</v>
      </c>
      <c r="B114" s="97" t="s">
        <v>193</v>
      </c>
      <c r="C114" s="114">
        <v>0</v>
      </c>
      <c r="D114" s="114">
        <f t="shared" si="1"/>
        <v>0</v>
      </c>
      <c r="E114" s="105">
        <v>0</v>
      </c>
      <c r="F114" s="105">
        <v>0</v>
      </c>
      <c r="G114" s="105">
        <v>0</v>
      </c>
    </row>
    <row r="115" spans="1:8" x14ac:dyDescent="0.2">
      <c r="A115" s="104">
        <v>2115</v>
      </c>
      <c r="B115" s="97" t="s">
        <v>194</v>
      </c>
      <c r="C115" s="114">
        <v>0</v>
      </c>
      <c r="D115" s="114">
        <f t="shared" si="1"/>
        <v>0</v>
      </c>
      <c r="E115" s="105">
        <v>0</v>
      </c>
      <c r="F115" s="105">
        <v>0</v>
      </c>
      <c r="G115" s="105">
        <v>0</v>
      </c>
    </row>
    <row r="116" spans="1:8" x14ac:dyDescent="0.2">
      <c r="A116" s="104">
        <v>2116</v>
      </c>
      <c r="B116" s="97" t="s">
        <v>195</v>
      </c>
      <c r="C116" s="114">
        <v>0</v>
      </c>
      <c r="D116" s="114">
        <f t="shared" si="1"/>
        <v>0</v>
      </c>
      <c r="E116" s="105">
        <v>0</v>
      </c>
      <c r="F116" s="105">
        <v>0</v>
      </c>
      <c r="G116" s="105">
        <v>0</v>
      </c>
    </row>
    <row r="117" spans="1:8" x14ac:dyDescent="0.2">
      <c r="A117" s="104">
        <v>2117</v>
      </c>
      <c r="B117" s="97" t="s">
        <v>196</v>
      </c>
      <c r="C117" s="114">
        <v>948917.89</v>
      </c>
      <c r="D117" s="114">
        <f t="shared" si="1"/>
        <v>948917.89</v>
      </c>
      <c r="E117" s="105">
        <v>0</v>
      </c>
      <c r="F117" s="105">
        <v>0</v>
      </c>
      <c r="G117" s="105">
        <v>0</v>
      </c>
    </row>
    <row r="118" spans="1:8" x14ac:dyDescent="0.2">
      <c r="A118" s="104">
        <v>2118</v>
      </c>
      <c r="B118" s="97" t="s">
        <v>197</v>
      </c>
      <c r="C118" s="114">
        <v>0</v>
      </c>
      <c r="D118" s="114">
        <f t="shared" si="1"/>
        <v>0</v>
      </c>
      <c r="E118" s="105">
        <v>0</v>
      </c>
      <c r="F118" s="105">
        <v>0</v>
      </c>
      <c r="G118" s="105">
        <v>0</v>
      </c>
    </row>
    <row r="119" spans="1:8" x14ac:dyDescent="0.2">
      <c r="A119" s="104">
        <v>2119</v>
      </c>
      <c r="B119" s="97" t="s">
        <v>198</v>
      </c>
      <c r="C119" s="114">
        <v>1023722.87</v>
      </c>
      <c r="D119" s="114">
        <f t="shared" si="1"/>
        <v>1023722.87</v>
      </c>
      <c r="E119" s="105">
        <v>0</v>
      </c>
      <c r="F119" s="105">
        <v>0</v>
      </c>
      <c r="G119" s="105">
        <v>0</v>
      </c>
    </row>
    <row r="120" spans="1:8" x14ac:dyDescent="0.2">
      <c r="A120" s="104">
        <v>2120</v>
      </c>
      <c r="B120" s="97" t="s">
        <v>199</v>
      </c>
      <c r="C120" s="114">
        <f>SUM(C121:C123)</f>
        <v>0</v>
      </c>
      <c r="D120" s="114">
        <f t="shared" ref="D120:G120" si="2">SUM(D121:D123)</f>
        <v>0</v>
      </c>
      <c r="E120" s="105">
        <f t="shared" si="2"/>
        <v>0</v>
      </c>
      <c r="F120" s="105">
        <f t="shared" si="2"/>
        <v>0</v>
      </c>
      <c r="G120" s="105">
        <f t="shared" si="2"/>
        <v>0</v>
      </c>
    </row>
    <row r="121" spans="1:8" x14ac:dyDescent="0.2">
      <c r="A121" s="104">
        <v>2121</v>
      </c>
      <c r="B121" s="97" t="s">
        <v>200</v>
      </c>
      <c r="C121" s="114">
        <v>0</v>
      </c>
      <c r="D121" s="114">
        <f>C121</f>
        <v>0</v>
      </c>
      <c r="E121" s="105">
        <v>0</v>
      </c>
      <c r="F121" s="105">
        <v>0</v>
      </c>
      <c r="G121" s="105">
        <v>0</v>
      </c>
    </row>
    <row r="122" spans="1:8" x14ac:dyDescent="0.2">
      <c r="A122" s="104">
        <v>2122</v>
      </c>
      <c r="B122" s="97" t="s">
        <v>201</v>
      </c>
      <c r="C122" s="114">
        <v>0</v>
      </c>
      <c r="D122" s="114">
        <f t="shared" ref="D122:D123" si="3">C122</f>
        <v>0</v>
      </c>
      <c r="E122" s="105">
        <v>0</v>
      </c>
      <c r="F122" s="105">
        <v>0</v>
      </c>
      <c r="G122" s="105">
        <v>0</v>
      </c>
    </row>
    <row r="123" spans="1:8" x14ac:dyDescent="0.2">
      <c r="A123" s="104">
        <v>2129</v>
      </c>
      <c r="B123" s="97" t="s">
        <v>202</v>
      </c>
      <c r="C123" s="114">
        <v>0</v>
      </c>
      <c r="D123" s="114">
        <f t="shared" si="3"/>
        <v>0</v>
      </c>
      <c r="E123" s="105">
        <v>0</v>
      </c>
      <c r="F123" s="105">
        <v>0</v>
      </c>
      <c r="G123" s="105">
        <v>0</v>
      </c>
    </row>
    <row r="125" spans="1:8" x14ac:dyDescent="0.2">
      <c r="A125" s="96" t="s">
        <v>106</v>
      </c>
      <c r="B125" s="96"/>
      <c r="C125" s="96"/>
      <c r="D125" s="96"/>
      <c r="E125" s="96"/>
      <c r="F125" s="96"/>
      <c r="G125" s="96"/>
      <c r="H125" s="96"/>
    </row>
    <row r="126" spans="1:8" x14ac:dyDescent="0.2">
      <c r="A126" s="103" t="s">
        <v>86</v>
      </c>
      <c r="B126" s="103" t="s">
        <v>83</v>
      </c>
      <c r="C126" s="103" t="s">
        <v>84</v>
      </c>
      <c r="D126" s="103" t="s">
        <v>87</v>
      </c>
      <c r="E126" s="103" t="s">
        <v>127</v>
      </c>
      <c r="F126" s="103"/>
      <c r="G126" s="103"/>
      <c r="H126" s="103"/>
    </row>
    <row r="127" spans="1:8" x14ac:dyDescent="0.2">
      <c r="A127" s="104">
        <v>2160</v>
      </c>
      <c r="B127" s="97" t="s">
        <v>203</v>
      </c>
      <c r="C127" s="105">
        <f>SUM(C128:C133)</f>
        <v>0</v>
      </c>
    </row>
    <row r="128" spans="1:8" x14ac:dyDescent="0.2">
      <c r="A128" s="104">
        <v>2161</v>
      </c>
      <c r="B128" s="97" t="s">
        <v>204</v>
      </c>
      <c r="C128" s="105">
        <v>0</v>
      </c>
    </row>
    <row r="129" spans="1:8" x14ac:dyDescent="0.2">
      <c r="A129" s="104">
        <v>2162</v>
      </c>
      <c r="B129" s="97" t="s">
        <v>205</v>
      </c>
      <c r="C129" s="105">
        <v>0</v>
      </c>
    </row>
    <row r="130" spans="1:8" x14ac:dyDescent="0.2">
      <c r="A130" s="104">
        <v>2163</v>
      </c>
      <c r="B130" s="97" t="s">
        <v>206</v>
      </c>
      <c r="C130" s="105">
        <v>0</v>
      </c>
    </row>
    <row r="131" spans="1:8" x14ac:dyDescent="0.2">
      <c r="A131" s="104">
        <v>2164</v>
      </c>
      <c r="B131" s="97" t="s">
        <v>207</v>
      </c>
      <c r="C131" s="105">
        <v>0</v>
      </c>
    </row>
    <row r="132" spans="1:8" x14ac:dyDescent="0.2">
      <c r="A132" s="104">
        <v>2165</v>
      </c>
      <c r="B132" s="97" t="s">
        <v>208</v>
      </c>
      <c r="C132" s="105">
        <v>0</v>
      </c>
    </row>
    <row r="133" spans="1:8" x14ac:dyDescent="0.2">
      <c r="A133" s="104">
        <v>2166</v>
      </c>
      <c r="B133" s="97" t="s">
        <v>209</v>
      </c>
      <c r="C133" s="105">
        <v>0</v>
      </c>
    </row>
    <row r="134" spans="1:8" x14ac:dyDescent="0.2">
      <c r="A134" s="104">
        <v>2250</v>
      </c>
      <c r="B134" s="97" t="s">
        <v>210</v>
      </c>
      <c r="C134" s="105">
        <f>SUM(C135:C140)</f>
        <v>0</v>
      </c>
    </row>
    <row r="135" spans="1:8" x14ac:dyDescent="0.2">
      <c r="A135" s="104">
        <v>2251</v>
      </c>
      <c r="B135" s="97" t="s">
        <v>211</v>
      </c>
      <c r="C135" s="105">
        <v>0</v>
      </c>
    </row>
    <row r="136" spans="1:8" x14ac:dyDescent="0.2">
      <c r="A136" s="104">
        <v>2252</v>
      </c>
      <c r="B136" s="97" t="s">
        <v>212</v>
      </c>
      <c r="C136" s="105">
        <v>0</v>
      </c>
    </row>
    <row r="137" spans="1:8" x14ac:dyDescent="0.2">
      <c r="A137" s="104">
        <v>2253</v>
      </c>
      <c r="B137" s="97" t="s">
        <v>213</v>
      </c>
      <c r="C137" s="105">
        <v>0</v>
      </c>
    </row>
    <row r="138" spans="1:8" x14ac:dyDescent="0.2">
      <c r="A138" s="104">
        <v>2254</v>
      </c>
      <c r="B138" s="97" t="s">
        <v>214</v>
      </c>
      <c r="C138" s="105">
        <v>0</v>
      </c>
    </row>
    <row r="139" spans="1:8" x14ac:dyDescent="0.2">
      <c r="A139" s="104">
        <v>2255</v>
      </c>
      <c r="B139" s="97" t="s">
        <v>215</v>
      </c>
      <c r="C139" s="105">
        <v>0</v>
      </c>
    </row>
    <row r="140" spans="1:8" x14ac:dyDescent="0.2">
      <c r="A140" s="104">
        <v>2256</v>
      </c>
      <c r="B140" s="97" t="s">
        <v>216</v>
      </c>
      <c r="C140" s="105">
        <v>0</v>
      </c>
    </row>
    <row r="142" spans="1:8" x14ac:dyDescent="0.2">
      <c r="A142" s="96" t="s">
        <v>566</v>
      </c>
      <c r="B142" s="96"/>
      <c r="C142" s="96"/>
      <c r="D142" s="96"/>
      <c r="E142" s="96"/>
      <c r="F142" s="96"/>
      <c r="G142" s="96"/>
      <c r="H142" s="96"/>
    </row>
    <row r="143" spans="1:8" x14ac:dyDescent="0.2">
      <c r="A143" s="107" t="s">
        <v>86</v>
      </c>
      <c r="B143" s="107" t="s">
        <v>83</v>
      </c>
      <c r="C143" s="107" t="s">
        <v>84</v>
      </c>
      <c r="D143" s="107" t="s">
        <v>87</v>
      </c>
      <c r="E143" s="107" t="s">
        <v>127</v>
      </c>
      <c r="F143" s="107"/>
      <c r="G143" s="107"/>
      <c r="H143" s="107"/>
    </row>
    <row r="144" spans="1:8" x14ac:dyDescent="0.2">
      <c r="A144" s="104">
        <v>2150</v>
      </c>
      <c r="B144" s="97" t="s">
        <v>567</v>
      </c>
      <c r="C144" s="105">
        <f>SUM(C145:C147)</f>
        <v>0</v>
      </c>
    </row>
    <row r="145" spans="1:5" x14ac:dyDescent="0.2">
      <c r="A145" s="104">
        <v>2151</v>
      </c>
      <c r="B145" s="97" t="s">
        <v>568</v>
      </c>
      <c r="C145" s="105">
        <v>0</v>
      </c>
    </row>
    <row r="146" spans="1:5" x14ac:dyDescent="0.2">
      <c r="A146" s="104">
        <v>2152</v>
      </c>
      <c r="B146" s="97" t="s">
        <v>569</v>
      </c>
      <c r="C146" s="105">
        <v>0</v>
      </c>
    </row>
    <row r="147" spans="1:5" x14ac:dyDescent="0.2">
      <c r="A147" s="104">
        <v>2159</v>
      </c>
      <c r="B147" s="97" t="s">
        <v>217</v>
      </c>
      <c r="C147" s="105">
        <v>0</v>
      </c>
    </row>
    <row r="148" spans="1:5" x14ac:dyDescent="0.2">
      <c r="A148" s="104">
        <v>2240</v>
      </c>
      <c r="B148" s="97" t="s">
        <v>219</v>
      </c>
      <c r="C148" s="105">
        <f>SUM(C149:C151)</f>
        <v>0</v>
      </c>
    </row>
    <row r="149" spans="1:5" x14ac:dyDescent="0.2">
      <c r="A149" s="104">
        <v>2241</v>
      </c>
      <c r="B149" s="97" t="s">
        <v>220</v>
      </c>
      <c r="C149" s="105">
        <v>0</v>
      </c>
    </row>
    <row r="150" spans="1:5" x14ac:dyDescent="0.2">
      <c r="A150" s="104">
        <v>2242</v>
      </c>
      <c r="B150" s="97" t="s">
        <v>221</v>
      </c>
      <c r="C150" s="105">
        <v>0</v>
      </c>
    </row>
    <row r="151" spans="1:5" x14ac:dyDescent="0.2">
      <c r="A151" s="104">
        <v>2249</v>
      </c>
      <c r="B151" s="97" t="s">
        <v>222</v>
      </c>
      <c r="C151" s="105">
        <v>0</v>
      </c>
    </row>
    <row r="153" spans="1:5" x14ac:dyDescent="0.2">
      <c r="A153" s="108" t="s">
        <v>570</v>
      </c>
      <c r="B153" s="108"/>
      <c r="C153" s="108"/>
      <c r="D153" s="108"/>
      <c r="E153" s="108"/>
    </row>
    <row r="154" spans="1:5" x14ac:dyDescent="0.2">
      <c r="A154" s="109" t="s">
        <v>86</v>
      </c>
      <c r="B154" s="109" t="s">
        <v>83</v>
      </c>
      <c r="C154" s="109" t="s">
        <v>84</v>
      </c>
      <c r="D154" s="110" t="s">
        <v>87</v>
      </c>
      <c r="E154" s="110" t="s">
        <v>127</v>
      </c>
    </row>
    <row r="155" spans="1:5" x14ac:dyDescent="0.2">
      <c r="A155" s="111">
        <v>2170</v>
      </c>
      <c r="B155" s="112" t="s">
        <v>571</v>
      </c>
      <c r="C155" s="113">
        <f>SUM(C156:C158)</f>
        <v>0</v>
      </c>
      <c r="D155" s="112"/>
      <c r="E155" s="112"/>
    </row>
    <row r="156" spans="1:5" x14ac:dyDescent="0.2">
      <c r="A156" s="111">
        <v>2171</v>
      </c>
      <c r="B156" s="112" t="s">
        <v>572</v>
      </c>
      <c r="C156" s="113">
        <v>0</v>
      </c>
      <c r="D156" s="112"/>
      <c r="E156" s="112"/>
    </row>
    <row r="157" spans="1:5" x14ac:dyDescent="0.2">
      <c r="A157" s="111">
        <v>2172</v>
      </c>
      <c r="B157" s="112" t="s">
        <v>573</v>
      </c>
      <c r="C157" s="113">
        <v>0</v>
      </c>
      <c r="D157" s="112"/>
      <c r="E157" s="112"/>
    </row>
    <row r="158" spans="1:5" x14ac:dyDescent="0.2">
      <c r="A158" s="111">
        <v>2179</v>
      </c>
      <c r="B158" s="112" t="s">
        <v>574</v>
      </c>
      <c r="C158" s="113">
        <v>0</v>
      </c>
      <c r="D158" s="112"/>
      <c r="E158" s="112"/>
    </row>
    <row r="159" spans="1:5" x14ac:dyDescent="0.2">
      <c r="A159" s="111">
        <v>2260</v>
      </c>
      <c r="B159" s="112" t="s">
        <v>575</v>
      </c>
      <c r="C159" s="113">
        <f>SUM(C160:C163)</f>
        <v>0</v>
      </c>
      <c r="D159" s="112"/>
      <c r="E159" s="112"/>
    </row>
    <row r="160" spans="1:5" x14ac:dyDescent="0.2">
      <c r="A160" s="111">
        <v>2261</v>
      </c>
      <c r="B160" s="112" t="s">
        <v>576</v>
      </c>
      <c r="C160" s="113">
        <v>0</v>
      </c>
      <c r="D160" s="112"/>
      <c r="E160" s="112"/>
    </row>
    <row r="161" spans="1:5" x14ac:dyDescent="0.2">
      <c r="A161" s="111">
        <v>2262</v>
      </c>
      <c r="B161" s="112" t="s">
        <v>577</v>
      </c>
      <c r="C161" s="113">
        <v>0</v>
      </c>
      <c r="D161" s="112"/>
      <c r="E161" s="112"/>
    </row>
    <row r="162" spans="1:5" x14ac:dyDescent="0.2">
      <c r="A162" s="111">
        <v>2263</v>
      </c>
      <c r="B162" s="112" t="s">
        <v>578</v>
      </c>
      <c r="C162" s="113">
        <v>0</v>
      </c>
      <c r="D162" s="112"/>
      <c r="E162" s="112"/>
    </row>
    <row r="163" spans="1:5" x14ac:dyDescent="0.2">
      <c r="A163" s="111">
        <v>2269</v>
      </c>
      <c r="B163" s="112" t="s">
        <v>579</v>
      </c>
      <c r="C163" s="113">
        <v>0</v>
      </c>
      <c r="D163" s="112"/>
      <c r="E163" s="112"/>
    </row>
    <row r="164" spans="1:5" x14ac:dyDescent="0.2">
      <c r="A164" s="112"/>
      <c r="B164" s="112"/>
      <c r="C164" s="112"/>
      <c r="D164" s="112"/>
      <c r="E164" s="112"/>
    </row>
    <row r="165" spans="1:5" x14ac:dyDescent="0.2">
      <c r="A165" s="108" t="s">
        <v>580</v>
      </c>
      <c r="B165" s="108"/>
      <c r="C165" s="108"/>
      <c r="D165" s="108"/>
      <c r="E165" s="108"/>
    </row>
    <row r="166" spans="1:5" x14ac:dyDescent="0.2">
      <c r="A166" s="109" t="s">
        <v>86</v>
      </c>
      <c r="B166" s="109" t="s">
        <v>83</v>
      </c>
      <c r="C166" s="109" t="s">
        <v>84</v>
      </c>
      <c r="D166" s="110" t="s">
        <v>87</v>
      </c>
      <c r="E166" s="110" t="s">
        <v>127</v>
      </c>
    </row>
    <row r="167" spans="1:5" x14ac:dyDescent="0.2">
      <c r="A167" s="111">
        <v>2190</v>
      </c>
      <c r="B167" s="112" t="s">
        <v>581</v>
      </c>
      <c r="C167" s="117">
        <f>SUM(C168:C170)</f>
        <v>2024.3600000000001</v>
      </c>
      <c r="D167" s="112"/>
      <c r="E167" s="112"/>
    </row>
    <row r="168" spans="1:5" x14ac:dyDescent="0.2">
      <c r="A168" s="111">
        <v>2191</v>
      </c>
      <c r="B168" s="112" t="s">
        <v>582</v>
      </c>
      <c r="C168" s="117">
        <v>2024.19</v>
      </c>
      <c r="D168" s="112"/>
      <c r="E168" s="112"/>
    </row>
    <row r="169" spans="1:5" x14ac:dyDescent="0.2">
      <c r="A169" s="111">
        <v>2192</v>
      </c>
      <c r="B169" s="112" t="s">
        <v>583</v>
      </c>
      <c r="C169" s="117">
        <v>0</v>
      </c>
      <c r="D169" s="112"/>
      <c r="E169" s="112"/>
    </row>
    <row r="170" spans="1:5" x14ac:dyDescent="0.2">
      <c r="A170" s="111">
        <v>2199</v>
      </c>
      <c r="B170" s="112" t="s">
        <v>218</v>
      </c>
      <c r="C170" s="117">
        <v>0.17</v>
      </c>
      <c r="D170" s="112"/>
      <c r="E170" s="112"/>
    </row>
    <row r="171" spans="1:5" x14ac:dyDescent="0.2">
      <c r="A171" s="112"/>
      <c r="B171" s="112"/>
      <c r="C171" s="112"/>
      <c r="D171" s="112"/>
      <c r="E171" s="112"/>
    </row>
    <row r="172" spans="1:5" x14ac:dyDescent="0.2">
      <c r="A172" s="112"/>
      <c r="B172" s="112"/>
      <c r="C172" s="112"/>
      <c r="D172" s="112"/>
      <c r="E172" s="112"/>
    </row>
    <row r="173" spans="1:5" x14ac:dyDescent="0.2">
      <c r="A173" s="112"/>
      <c r="B173" s="116" t="s">
        <v>518</v>
      </c>
      <c r="C173" s="112"/>
      <c r="D173" s="112"/>
      <c r="E173" s="112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5" sqref="B35"/>
    </sheetView>
  </sheetViews>
  <sheetFormatPr baseColWidth="10" defaultColWidth="9.140625" defaultRowHeight="12.75" x14ac:dyDescent="0.2"/>
  <cols>
    <col min="1" max="1" width="13.42578125" style="48" customWidth="1"/>
    <col min="2" max="2" width="48.140625" style="48" customWidth="1"/>
    <col min="3" max="3" width="22.85546875" style="48" customWidth="1"/>
    <col min="4" max="5" width="16.7109375" style="48" customWidth="1"/>
    <col min="6" max="16384" width="9.140625" style="48"/>
  </cols>
  <sheetData>
    <row r="1" spans="1:5" ht="18.95" customHeight="1" x14ac:dyDescent="0.2">
      <c r="A1" s="166" t="s">
        <v>601</v>
      </c>
      <c r="B1" s="166"/>
      <c r="C1" s="166"/>
      <c r="D1" s="118" t="s">
        <v>498</v>
      </c>
      <c r="E1" s="20">
        <v>2024</v>
      </c>
    </row>
    <row r="2" spans="1:5" ht="18.95" customHeight="1" x14ac:dyDescent="0.2">
      <c r="A2" s="166" t="s">
        <v>504</v>
      </c>
      <c r="B2" s="166"/>
      <c r="C2" s="166"/>
      <c r="D2" s="118" t="s">
        <v>499</v>
      </c>
      <c r="E2" s="20" t="s">
        <v>501</v>
      </c>
    </row>
    <row r="3" spans="1:5" ht="18.95" customHeight="1" x14ac:dyDescent="0.2">
      <c r="A3" s="166" t="s">
        <v>602</v>
      </c>
      <c r="B3" s="166"/>
      <c r="C3" s="166"/>
      <c r="D3" s="118" t="s">
        <v>500</v>
      </c>
      <c r="E3" s="20">
        <v>4</v>
      </c>
    </row>
    <row r="4" spans="1:5" ht="18.95" customHeight="1" x14ac:dyDescent="0.2">
      <c r="A4" s="166" t="s">
        <v>516</v>
      </c>
      <c r="B4" s="166"/>
      <c r="C4" s="166"/>
      <c r="D4" s="118"/>
      <c r="E4" s="20"/>
    </row>
    <row r="5" spans="1:5" x14ac:dyDescent="0.2">
      <c r="A5" s="119" t="s">
        <v>116</v>
      </c>
      <c r="B5" s="120"/>
      <c r="C5" s="120"/>
      <c r="D5" s="120"/>
      <c r="E5" s="120"/>
    </row>
    <row r="7" spans="1:5" x14ac:dyDescent="0.2">
      <c r="A7" s="120" t="s">
        <v>107</v>
      </c>
      <c r="B7" s="120"/>
      <c r="C7" s="120"/>
      <c r="D7" s="120"/>
      <c r="E7" s="120"/>
    </row>
    <row r="8" spans="1:5" x14ac:dyDescent="0.2">
      <c r="A8" s="121" t="s">
        <v>86</v>
      </c>
      <c r="B8" s="121" t="s">
        <v>83</v>
      </c>
      <c r="C8" s="121" t="s">
        <v>84</v>
      </c>
      <c r="D8" s="121" t="s">
        <v>85</v>
      </c>
      <c r="E8" s="121" t="s">
        <v>87</v>
      </c>
    </row>
    <row r="9" spans="1:5" x14ac:dyDescent="0.2">
      <c r="A9" s="122">
        <v>3110</v>
      </c>
      <c r="B9" s="48" t="s">
        <v>253</v>
      </c>
      <c r="C9" s="125">
        <v>93849047.760000005</v>
      </c>
    </row>
    <row r="10" spans="1:5" x14ac:dyDescent="0.2">
      <c r="A10" s="122">
        <v>3120</v>
      </c>
      <c r="B10" s="48" t="s">
        <v>384</v>
      </c>
      <c r="C10" s="125">
        <v>9488</v>
      </c>
    </row>
    <row r="11" spans="1:5" x14ac:dyDescent="0.2">
      <c r="A11" s="122">
        <v>3130</v>
      </c>
      <c r="B11" s="48" t="s">
        <v>385</v>
      </c>
      <c r="C11" s="125">
        <v>0</v>
      </c>
    </row>
    <row r="13" spans="1:5" x14ac:dyDescent="0.2">
      <c r="A13" s="120" t="s">
        <v>108</v>
      </c>
      <c r="B13" s="120"/>
      <c r="C13" s="120"/>
      <c r="D13" s="120"/>
      <c r="E13" s="120"/>
    </row>
    <row r="14" spans="1:5" x14ac:dyDescent="0.2">
      <c r="A14" s="121" t="s">
        <v>86</v>
      </c>
      <c r="B14" s="121" t="s">
        <v>83</v>
      </c>
      <c r="C14" s="121" t="s">
        <v>84</v>
      </c>
      <c r="D14" s="121" t="s">
        <v>386</v>
      </c>
      <c r="E14" s="121"/>
    </row>
    <row r="15" spans="1:5" x14ac:dyDescent="0.2">
      <c r="A15" s="122">
        <v>3210</v>
      </c>
      <c r="B15" s="48" t="s">
        <v>387</v>
      </c>
      <c r="C15" s="125">
        <v>6950377.75</v>
      </c>
    </row>
    <row r="16" spans="1:5" x14ac:dyDescent="0.2">
      <c r="A16" s="122">
        <v>3220</v>
      </c>
      <c r="B16" s="48" t="s">
        <v>388</v>
      </c>
      <c r="C16" s="125">
        <v>24200172.93</v>
      </c>
    </row>
    <row r="17" spans="1:3" x14ac:dyDescent="0.2">
      <c r="A17" s="122">
        <v>3230</v>
      </c>
      <c r="B17" s="48" t="s">
        <v>389</v>
      </c>
      <c r="C17" s="125">
        <f>SUM(C18:C21)</f>
        <v>0</v>
      </c>
    </row>
    <row r="18" spans="1:3" x14ac:dyDescent="0.2">
      <c r="A18" s="122">
        <v>3231</v>
      </c>
      <c r="B18" s="48" t="s">
        <v>390</v>
      </c>
      <c r="C18" s="125">
        <v>0</v>
      </c>
    </row>
    <row r="19" spans="1:3" x14ac:dyDescent="0.2">
      <c r="A19" s="122">
        <v>3232</v>
      </c>
      <c r="B19" s="48" t="s">
        <v>391</v>
      </c>
      <c r="C19" s="125">
        <v>0</v>
      </c>
    </row>
    <row r="20" spans="1:3" x14ac:dyDescent="0.2">
      <c r="A20" s="122">
        <v>3233</v>
      </c>
      <c r="B20" s="48" t="s">
        <v>392</v>
      </c>
      <c r="C20" s="125">
        <v>0</v>
      </c>
    </row>
    <row r="21" spans="1:3" x14ac:dyDescent="0.2">
      <c r="A21" s="122">
        <v>3239</v>
      </c>
      <c r="B21" s="48" t="s">
        <v>393</v>
      </c>
      <c r="C21" s="125">
        <v>0</v>
      </c>
    </row>
    <row r="22" spans="1:3" x14ac:dyDescent="0.2">
      <c r="A22" s="122">
        <v>3240</v>
      </c>
      <c r="B22" s="48" t="s">
        <v>394</v>
      </c>
      <c r="C22" s="125">
        <f>SUM(C23:C25)</f>
        <v>0</v>
      </c>
    </row>
    <row r="23" spans="1:3" x14ac:dyDescent="0.2">
      <c r="A23" s="122">
        <v>3241</v>
      </c>
      <c r="B23" s="48" t="s">
        <v>395</v>
      </c>
      <c r="C23" s="125">
        <v>0</v>
      </c>
    </row>
    <row r="24" spans="1:3" x14ac:dyDescent="0.2">
      <c r="A24" s="122">
        <v>3242</v>
      </c>
      <c r="B24" s="48" t="s">
        <v>396</v>
      </c>
      <c r="C24" s="125">
        <v>0</v>
      </c>
    </row>
    <row r="25" spans="1:3" x14ac:dyDescent="0.2">
      <c r="A25" s="122">
        <v>3243</v>
      </c>
      <c r="B25" s="48" t="s">
        <v>397</v>
      </c>
      <c r="C25" s="125">
        <v>0</v>
      </c>
    </row>
    <row r="26" spans="1:3" x14ac:dyDescent="0.2">
      <c r="A26" s="122">
        <v>3250</v>
      </c>
      <c r="B26" s="48" t="s">
        <v>398</v>
      </c>
      <c r="C26" s="125">
        <f>SUM(C27:C28)</f>
        <v>0</v>
      </c>
    </row>
    <row r="27" spans="1:3" x14ac:dyDescent="0.2">
      <c r="A27" s="122">
        <v>3251</v>
      </c>
      <c r="B27" s="48" t="s">
        <v>399</v>
      </c>
      <c r="C27" s="125">
        <v>0</v>
      </c>
    </row>
    <row r="28" spans="1:3" x14ac:dyDescent="0.2">
      <c r="A28" s="122">
        <v>3252</v>
      </c>
      <c r="B28" s="48" t="s">
        <v>400</v>
      </c>
      <c r="C28" s="125">
        <v>0</v>
      </c>
    </row>
    <row r="30" spans="1:3" x14ac:dyDescent="0.2">
      <c r="B30" s="12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21" zoomScale="130" zoomScaleNormal="130" workbookViewId="0">
      <selection activeCell="B147" sqref="B147"/>
    </sheetView>
  </sheetViews>
  <sheetFormatPr baseColWidth="10" defaultColWidth="9.140625" defaultRowHeight="12.75" x14ac:dyDescent="0.2"/>
  <cols>
    <col min="1" max="1" width="10" style="48" customWidth="1"/>
    <col min="2" max="2" width="63.42578125" style="48" bestFit="1" customWidth="1"/>
    <col min="3" max="3" width="15.28515625" style="48" bestFit="1" customWidth="1"/>
    <col min="4" max="4" width="16.42578125" style="48" bestFit="1" customWidth="1"/>
    <col min="5" max="5" width="19.140625" style="48" customWidth="1"/>
    <col min="6" max="16384" width="9.140625" style="48"/>
  </cols>
  <sheetData>
    <row r="1" spans="1:5" s="126" customFormat="1" ht="18.95" customHeight="1" x14ac:dyDescent="0.25">
      <c r="A1" s="166" t="s">
        <v>601</v>
      </c>
      <c r="B1" s="166"/>
      <c r="C1" s="166"/>
      <c r="D1" s="118" t="s">
        <v>498</v>
      </c>
      <c r="E1" s="20">
        <v>2024</v>
      </c>
    </row>
    <row r="2" spans="1:5" s="126" customFormat="1" ht="18.95" customHeight="1" x14ac:dyDescent="0.25">
      <c r="A2" s="166" t="s">
        <v>505</v>
      </c>
      <c r="B2" s="166"/>
      <c r="C2" s="166"/>
      <c r="D2" s="118" t="s">
        <v>499</v>
      </c>
      <c r="E2" s="20" t="s">
        <v>501</v>
      </c>
    </row>
    <row r="3" spans="1:5" s="126" customFormat="1" ht="18.95" customHeight="1" x14ac:dyDescent="0.25">
      <c r="A3" s="166" t="s">
        <v>602</v>
      </c>
      <c r="B3" s="166"/>
      <c r="C3" s="166"/>
      <c r="D3" s="118" t="s">
        <v>500</v>
      </c>
      <c r="E3" s="20">
        <v>4</v>
      </c>
    </row>
    <row r="4" spans="1:5" s="126" customFormat="1" ht="18.95" customHeight="1" x14ac:dyDescent="0.25">
      <c r="A4" s="166" t="s">
        <v>516</v>
      </c>
      <c r="B4" s="166"/>
      <c r="C4" s="166"/>
      <c r="D4" s="118"/>
      <c r="E4" s="20"/>
    </row>
    <row r="5" spans="1:5" x14ac:dyDescent="0.2">
      <c r="A5" s="119" t="s">
        <v>116</v>
      </c>
      <c r="B5" s="120"/>
      <c r="C5" s="120"/>
      <c r="D5" s="120"/>
      <c r="E5" s="120"/>
    </row>
    <row r="7" spans="1:5" x14ac:dyDescent="0.2">
      <c r="A7" s="120" t="s">
        <v>590</v>
      </c>
      <c r="B7" s="120"/>
      <c r="C7" s="120"/>
      <c r="D7" s="120"/>
      <c r="E7" s="127"/>
    </row>
    <row r="8" spans="1:5" x14ac:dyDescent="0.2">
      <c r="A8" s="121" t="s">
        <v>86</v>
      </c>
      <c r="B8" s="121" t="s">
        <v>83</v>
      </c>
      <c r="C8" s="128">
        <v>2024</v>
      </c>
      <c r="D8" s="128">
        <v>2023</v>
      </c>
      <c r="E8" s="127"/>
    </row>
    <row r="9" spans="1:5" x14ac:dyDescent="0.2">
      <c r="A9" s="122">
        <v>1111</v>
      </c>
      <c r="B9" s="48" t="s">
        <v>401</v>
      </c>
      <c r="C9" s="125">
        <v>0</v>
      </c>
      <c r="D9" s="125">
        <v>0</v>
      </c>
    </row>
    <row r="10" spans="1:5" x14ac:dyDescent="0.2">
      <c r="A10" s="122">
        <v>1112</v>
      </c>
      <c r="B10" s="48" t="s">
        <v>402</v>
      </c>
      <c r="C10" s="125">
        <v>13073182.199999999</v>
      </c>
      <c r="D10" s="125">
        <v>6937289.3200000003</v>
      </c>
    </row>
    <row r="11" spans="1:5" x14ac:dyDescent="0.2">
      <c r="A11" s="122">
        <v>1113</v>
      </c>
      <c r="B11" s="48" t="s">
        <v>403</v>
      </c>
      <c r="C11" s="125">
        <v>0</v>
      </c>
      <c r="D11" s="125">
        <v>0</v>
      </c>
    </row>
    <row r="12" spans="1:5" x14ac:dyDescent="0.2">
      <c r="A12" s="122">
        <v>1114</v>
      </c>
      <c r="B12" s="48" t="s">
        <v>117</v>
      </c>
      <c r="C12" s="125">
        <v>0</v>
      </c>
      <c r="D12" s="125">
        <v>0</v>
      </c>
    </row>
    <row r="13" spans="1:5" x14ac:dyDescent="0.2">
      <c r="A13" s="122">
        <v>1115</v>
      </c>
      <c r="B13" s="48" t="s">
        <v>118</v>
      </c>
      <c r="C13" s="125">
        <v>0</v>
      </c>
      <c r="D13" s="125">
        <v>0</v>
      </c>
    </row>
    <row r="14" spans="1:5" x14ac:dyDescent="0.2">
      <c r="A14" s="122">
        <v>1116</v>
      </c>
      <c r="B14" s="48" t="s">
        <v>404</v>
      </c>
      <c r="C14" s="125">
        <v>0</v>
      </c>
      <c r="D14" s="125">
        <v>0</v>
      </c>
    </row>
    <row r="15" spans="1:5" x14ac:dyDescent="0.2">
      <c r="A15" s="122">
        <v>1119</v>
      </c>
      <c r="B15" s="48" t="s">
        <v>405</v>
      </c>
      <c r="C15" s="125">
        <v>0</v>
      </c>
      <c r="D15" s="125">
        <v>0</v>
      </c>
    </row>
    <row r="16" spans="1:5" x14ac:dyDescent="0.2">
      <c r="A16" s="129">
        <v>1110</v>
      </c>
      <c r="B16" s="21" t="s">
        <v>519</v>
      </c>
      <c r="C16" s="140">
        <f>SUM(C9:C15)</f>
        <v>13073182.199999999</v>
      </c>
      <c r="D16" s="140">
        <f>SUM(D9:D15)</f>
        <v>6937289.3200000003</v>
      </c>
    </row>
    <row r="19" spans="1:4" x14ac:dyDescent="0.2">
      <c r="A19" s="120" t="s">
        <v>591</v>
      </c>
      <c r="B19" s="120"/>
      <c r="C19" s="120"/>
      <c r="D19" s="120"/>
    </row>
    <row r="20" spans="1:4" x14ac:dyDescent="0.2">
      <c r="A20" s="121" t="s">
        <v>86</v>
      </c>
      <c r="B20" s="121" t="s">
        <v>83</v>
      </c>
      <c r="C20" s="128">
        <v>2024</v>
      </c>
      <c r="D20" s="128">
        <v>2023</v>
      </c>
    </row>
    <row r="21" spans="1:4" x14ac:dyDescent="0.2">
      <c r="A21" s="129">
        <v>1230</v>
      </c>
      <c r="B21" s="21" t="s">
        <v>149</v>
      </c>
      <c r="C21" s="140">
        <f>SUM(C22:C28)</f>
        <v>0</v>
      </c>
      <c r="D21" s="140">
        <f>SUM(D22:D28)</f>
        <v>94873.88</v>
      </c>
    </row>
    <row r="22" spans="1:4" x14ac:dyDescent="0.2">
      <c r="A22" s="122">
        <v>1231</v>
      </c>
      <c r="B22" s="48" t="s">
        <v>150</v>
      </c>
      <c r="C22" s="125">
        <v>0</v>
      </c>
      <c r="D22" s="125">
        <v>0</v>
      </c>
    </row>
    <row r="23" spans="1:4" x14ac:dyDescent="0.2">
      <c r="A23" s="122">
        <v>1232</v>
      </c>
      <c r="B23" s="48" t="s">
        <v>151</v>
      </c>
      <c r="C23" s="125">
        <v>0</v>
      </c>
      <c r="D23" s="125">
        <v>0</v>
      </c>
    </row>
    <row r="24" spans="1:4" x14ac:dyDescent="0.2">
      <c r="A24" s="122">
        <v>1233</v>
      </c>
      <c r="B24" s="48" t="s">
        <v>152</v>
      </c>
      <c r="C24" s="125">
        <v>0</v>
      </c>
      <c r="D24" s="125">
        <v>0</v>
      </c>
    </row>
    <row r="25" spans="1:4" x14ac:dyDescent="0.2">
      <c r="A25" s="122">
        <v>1234</v>
      </c>
      <c r="B25" s="48" t="s">
        <v>153</v>
      </c>
      <c r="C25" s="125">
        <v>0</v>
      </c>
      <c r="D25" s="125">
        <v>0</v>
      </c>
    </row>
    <row r="26" spans="1:4" x14ac:dyDescent="0.2">
      <c r="A26" s="122">
        <v>1235</v>
      </c>
      <c r="B26" s="48" t="s">
        <v>154</v>
      </c>
      <c r="C26" s="125">
        <v>0</v>
      </c>
      <c r="D26" s="125">
        <v>0</v>
      </c>
    </row>
    <row r="27" spans="1:4" x14ac:dyDescent="0.2">
      <c r="A27" s="122">
        <v>1236</v>
      </c>
      <c r="B27" s="48" t="s">
        <v>155</v>
      </c>
      <c r="C27" s="125">
        <v>0</v>
      </c>
      <c r="D27" s="125">
        <v>94873.88</v>
      </c>
    </row>
    <row r="28" spans="1:4" x14ac:dyDescent="0.2">
      <c r="A28" s="122">
        <v>1239</v>
      </c>
      <c r="B28" s="48" t="s">
        <v>156</v>
      </c>
      <c r="C28" s="125">
        <v>0</v>
      </c>
      <c r="D28" s="125">
        <v>0</v>
      </c>
    </row>
    <row r="29" spans="1:4" x14ac:dyDescent="0.2">
      <c r="A29" s="129">
        <v>1240</v>
      </c>
      <c r="B29" s="21" t="s">
        <v>157</v>
      </c>
      <c r="C29" s="140">
        <f>SUM(C30:C37)</f>
        <v>2263703.31</v>
      </c>
      <c r="D29" s="140">
        <f>SUM(D30:D37)</f>
        <v>43819.11</v>
      </c>
    </row>
    <row r="30" spans="1:4" x14ac:dyDescent="0.2">
      <c r="A30" s="122">
        <v>1241</v>
      </c>
      <c r="B30" s="48" t="s">
        <v>158</v>
      </c>
      <c r="C30" s="125">
        <v>1199976.02</v>
      </c>
      <c r="D30" s="125">
        <v>43819.11</v>
      </c>
    </row>
    <row r="31" spans="1:4" x14ac:dyDescent="0.2">
      <c r="A31" s="122">
        <v>1242</v>
      </c>
      <c r="B31" s="48" t="s">
        <v>159</v>
      </c>
      <c r="C31" s="125">
        <v>143699.22</v>
      </c>
      <c r="D31" s="125">
        <v>0</v>
      </c>
    </row>
    <row r="32" spans="1:4" x14ac:dyDescent="0.2">
      <c r="A32" s="122">
        <v>1243</v>
      </c>
      <c r="B32" s="48" t="s">
        <v>160</v>
      </c>
      <c r="C32" s="125">
        <v>575579.25</v>
      </c>
      <c r="D32" s="125">
        <v>0</v>
      </c>
    </row>
    <row r="33" spans="1:5" x14ac:dyDescent="0.2">
      <c r="A33" s="122">
        <v>1244</v>
      </c>
      <c r="B33" s="48" t="s">
        <v>161</v>
      </c>
      <c r="C33" s="125">
        <v>0</v>
      </c>
      <c r="D33" s="125">
        <v>0</v>
      </c>
    </row>
    <row r="34" spans="1:5" x14ac:dyDescent="0.2">
      <c r="A34" s="122">
        <v>1245</v>
      </c>
      <c r="B34" s="48" t="s">
        <v>162</v>
      </c>
      <c r="C34" s="125">
        <v>0</v>
      </c>
      <c r="D34" s="125">
        <v>0</v>
      </c>
    </row>
    <row r="35" spans="1:5" x14ac:dyDescent="0.2">
      <c r="A35" s="122">
        <v>1246</v>
      </c>
      <c r="B35" s="48" t="s">
        <v>163</v>
      </c>
      <c r="C35" s="125">
        <v>344448.82</v>
      </c>
      <c r="D35" s="125">
        <v>0</v>
      </c>
    </row>
    <row r="36" spans="1:5" x14ac:dyDescent="0.2">
      <c r="A36" s="122">
        <v>1247</v>
      </c>
      <c r="B36" s="48" t="s">
        <v>164</v>
      </c>
      <c r="C36" s="125">
        <v>0</v>
      </c>
      <c r="D36" s="125">
        <v>0</v>
      </c>
    </row>
    <row r="37" spans="1:5" x14ac:dyDescent="0.2">
      <c r="A37" s="122">
        <v>1248</v>
      </c>
      <c r="B37" s="48" t="s">
        <v>165</v>
      </c>
      <c r="C37" s="125">
        <v>0</v>
      </c>
      <c r="D37" s="125">
        <v>0</v>
      </c>
    </row>
    <row r="38" spans="1:5" x14ac:dyDescent="0.2">
      <c r="A38" s="130">
        <v>1250</v>
      </c>
      <c r="B38" s="131" t="s">
        <v>167</v>
      </c>
      <c r="C38" s="141">
        <f>SUM(C39:C43)</f>
        <v>0</v>
      </c>
      <c r="D38" s="141">
        <f>SUM(D39:D43)</f>
        <v>0</v>
      </c>
    </row>
    <row r="39" spans="1:5" x14ac:dyDescent="0.2">
      <c r="A39" s="111">
        <v>1251</v>
      </c>
      <c r="B39" s="112" t="s">
        <v>168</v>
      </c>
      <c r="C39" s="117">
        <v>0</v>
      </c>
      <c r="D39" s="117">
        <v>0</v>
      </c>
    </row>
    <row r="40" spans="1:5" x14ac:dyDescent="0.2">
      <c r="A40" s="111">
        <v>1252</v>
      </c>
      <c r="B40" s="112" t="s">
        <v>169</v>
      </c>
      <c r="C40" s="117">
        <v>0</v>
      </c>
      <c r="D40" s="117">
        <v>0</v>
      </c>
    </row>
    <row r="41" spans="1:5" x14ac:dyDescent="0.2">
      <c r="A41" s="111">
        <v>1253</v>
      </c>
      <c r="B41" s="112" t="s">
        <v>170</v>
      </c>
      <c r="C41" s="117">
        <v>0</v>
      </c>
      <c r="D41" s="117">
        <v>0</v>
      </c>
    </row>
    <row r="42" spans="1:5" x14ac:dyDescent="0.2">
      <c r="A42" s="111">
        <v>1254</v>
      </c>
      <c r="B42" s="112" t="s">
        <v>171</v>
      </c>
      <c r="C42" s="117">
        <v>0</v>
      </c>
      <c r="D42" s="117">
        <v>0</v>
      </c>
    </row>
    <row r="43" spans="1:5" x14ac:dyDescent="0.2">
      <c r="A43" s="111">
        <v>1259</v>
      </c>
      <c r="B43" s="112" t="s">
        <v>172</v>
      </c>
      <c r="C43" s="117">
        <v>0</v>
      </c>
      <c r="D43" s="117">
        <v>0</v>
      </c>
    </row>
    <row r="44" spans="1:5" x14ac:dyDescent="0.2">
      <c r="B44" s="132" t="s">
        <v>520</v>
      </c>
      <c r="C44" s="140">
        <f>C21+C29+C38</f>
        <v>2263703.31</v>
      </c>
      <c r="D44" s="140">
        <f>D21+D29+D38</f>
        <v>138692.99</v>
      </c>
    </row>
    <row r="45" spans="1:5" x14ac:dyDescent="0.2">
      <c r="E45" s="133"/>
    </row>
    <row r="46" spans="1:5" x14ac:dyDescent="0.2">
      <c r="A46" s="120" t="s">
        <v>592</v>
      </c>
      <c r="B46" s="120"/>
      <c r="C46" s="120"/>
      <c r="D46" s="120"/>
      <c r="E46" s="127"/>
    </row>
    <row r="47" spans="1:5" x14ac:dyDescent="0.2">
      <c r="A47" s="121" t="s">
        <v>86</v>
      </c>
      <c r="B47" s="121" t="s">
        <v>83</v>
      </c>
      <c r="C47" s="128">
        <v>2024</v>
      </c>
      <c r="D47" s="128">
        <v>2023</v>
      </c>
      <c r="E47" s="127"/>
    </row>
    <row r="48" spans="1:5" x14ac:dyDescent="0.2">
      <c r="A48" s="129">
        <v>3210</v>
      </c>
      <c r="B48" s="21" t="s">
        <v>521</v>
      </c>
      <c r="C48" s="140">
        <v>6950377.75</v>
      </c>
      <c r="D48" s="140">
        <v>4988737.5</v>
      </c>
      <c r="E48" s="133"/>
    </row>
    <row r="49" spans="1:4" x14ac:dyDescent="0.2">
      <c r="A49" s="122"/>
      <c r="B49" s="132" t="s">
        <v>510</v>
      </c>
      <c r="C49" s="140">
        <f>C54+C66+C94+C97+C50</f>
        <v>2101444.62</v>
      </c>
      <c r="D49" s="140">
        <f>D54+D66+D94+D97+D50</f>
        <v>1753558.8199999998</v>
      </c>
    </row>
    <row r="50" spans="1:4" x14ac:dyDescent="0.2">
      <c r="A50" s="134">
        <v>5100</v>
      </c>
      <c r="B50" s="46" t="s">
        <v>278</v>
      </c>
      <c r="C50" s="142">
        <f>SUM(C53+C51)</f>
        <v>0</v>
      </c>
      <c r="D50" s="142">
        <f>SUM(D53+D51)</f>
        <v>0</v>
      </c>
    </row>
    <row r="51" spans="1:4" x14ac:dyDescent="0.2">
      <c r="A51" s="130">
        <v>5120</v>
      </c>
      <c r="B51" s="131" t="s">
        <v>145</v>
      </c>
      <c r="C51" s="141">
        <f>C52</f>
        <v>0</v>
      </c>
      <c r="D51" s="141">
        <f>D52</f>
        <v>0</v>
      </c>
    </row>
    <row r="52" spans="1:4" x14ac:dyDescent="0.2">
      <c r="A52" s="111">
        <v>5120</v>
      </c>
      <c r="B52" s="112" t="s">
        <v>145</v>
      </c>
      <c r="C52" s="117">
        <v>0</v>
      </c>
      <c r="D52" s="117">
        <v>0</v>
      </c>
    </row>
    <row r="53" spans="1:4" x14ac:dyDescent="0.2">
      <c r="A53" s="135">
        <v>5130</v>
      </c>
      <c r="B53" s="47" t="s">
        <v>540</v>
      </c>
      <c r="C53" s="143">
        <v>0</v>
      </c>
      <c r="D53" s="143">
        <v>0</v>
      </c>
    </row>
    <row r="54" spans="1:4" x14ac:dyDescent="0.2">
      <c r="A54" s="129">
        <v>5400</v>
      </c>
      <c r="B54" s="21" t="s">
        <v>343</v>
      </c>
      <c r="C54" s="140">
        <f>C55+C57+C59+C61+C63</f>
        <v>0</v>
      </c>
      <c r="D54" s="140">
        <f>D55+D57+D59+D61+D63</f>
        <v>0</v>
      </c>
    </row>
    <row r="55" spans="1:4" x14ac:dyDescent="0.2">
      <c r="A55" s="122">
        <v>5410</v>
      </c>
      <c r="B55" s="48" t="s">
        <v>511</v>
      </c>
      <c r="C55" s="125">
        <f>C56</f>
        <v>0</v>
      </c>
      <c r="D55" s="125">
        <f>D56</f>
        <v>0</v>
      </c>
    </row>
    <row r="56" spans="1:4" x14ac:dyDescent="0.2">
      <c r="A56" s="122">
        <v>5411</v>
      </c>
      <c r="B56" s="48" t="s">
        <v>345</v>
      </c>
      <c r="C56" s="125">
        <v>0</v>
      </c>
      <c r="D56" s="125">
        <v>0</v>
      </c>
    </row>
    <row r="57" spans="1:4" x14ac:dyDescent="0.2">
      <c r="A57" s="122">
        <v>5420</v>
      </c>
      <c r="B57" s="48" t="s">
        <v>512</v>
      </c>
      <c r="C57" s="125">
        <f>C58</f>
        <v>0</v>
      </c>
      <c r="D57" s="125">
        <f>D58</f>
        <v>0</v>
      </c>
    </row>
    <row r="58" spans="1:4" x14ac:dyDescent="0.2">
      <c r="A58" s="122">
        <v>5421</v>
      </c>
      <c r="B58" s="48" t="s">
        <v>348</v>
      </c>
      <c r="C58" s="125">
        <v>0</v>
      </c>
      <c r="D58" s="125">
        <v>0</v>
      </c>
    </row>
    <row r="59" spans="1:4" x14ac:dyDescent="0.2">
      <c r="A59" s="122">
        <v>5430</v>
      </c>
      <c r="B59" s="48" t="s">
        <v>513</v>
      </c>
      <c r="C59" s="125">
        <f>C60</f>
        <v>0</v>
      </c>
      <c r="D59" s="125">
        <f>D60</f>
        <v>0</v>
      </c>
    </row>
    <row r="60" spans="1:4" x14ac:dyDescent="0.2">
      <c r="A60" s="122">
        <v>5431</v>
      </c>
      <c r="B60" s="48" t="s">
        <v>351</v>
      </c>
      <c r="C60" s="125">
        <v>0</v>
      </c>
      <c r="D60" s="125">
        <v>0</v>
      </c>
    </row>
    <row r="61" spans="1:4" x14ac:dyDescent="0.2">
      <c r="A61" s="122">
        <v>5440</v>
      </c>
      <c r="B61" s="48" t="s">
        <v>514</v>
      </c>
      <c r="C61" s="125">
        <f>C62</f>
        <v>0</v>
      </c>
      <c r="D61" s="125">
        <f>D62</f>
        <v>0</v>
      </c>
    </row>
    <row r="62" spans="1:4" x14ac:dyDescent="0.2">
      <c r="A62" s="122">
        <v>5441</v>
      </c>
      <c r="B62" s="48" t="s">
        <v>514</v>
      </c>
      <c r="C62" s="125">
        <v>0</v>
      </c>
      <c r="D62" s="125">
        <v>0</v>
      </c>
    </row>
    <row r="63" spans="1:4" x14ac:dyDescent="0.2">
      <c r="A63" s="122">
        <v>5450</v>
      </c>
      <c r="B63" s="48" t="s">
        <v>515</v>
      </c>
      <c r="C63" s="125">
        <f>SUM(C64:C65)</f>
        <v>0</v>
      </c>
      <c r="D63" s="125">
        <f>SUM(D64:D65)</f>
        <v>0</v>
      </c>
    </row>
    <row r="64" spans="1:4" x14ac:dyDescent="0.2">
      <c r="A64" s="122">
        <v>5451</v>
      </c>
      <c r="B64" s="48" t="s">
        <v>355</v>
      </c>
      <c r="C64" s="125">
        <v>0</v>
      </c>
      <c r="D64" s="125">
        <v>0</v>
      </c>
    </row>
    <row r="65" spans="1:4" x14ac:dyDescent="0.2">
      <c r="A65" s="122">
        <v>5452</v>
      </c>
      <c r="B65" s="48" t="s">
        <v>356</v>
      </c>
      <c r="C65" s="125">
        <v>0</v>
      </c>
      <c r="D65" s="125">
        <v>0</v>
      </c>
    </row>
    <row r="66" spans="1:4" x14ac:dyDescent="0.2">
      <c r="A66" s="129">
        <v>5500</v>
      </c>
      <c r="B66" s="21" t="s">
        <v>357</v>
      </c>
      <c r="C66" s="140">
        <f>C67+C76+C79+C85</f>
        <v>716433.21000000008</v>
      </c>
      <c r="D66" s="140">
        <f>D67+D76+D79+D85</f>
        <v>615041.28999999992</v>
      </c>
    </row>
    <row r="67" spans="1:4" x14ac:dyDescent="0.2">
      <c r="A67" s="122">
        <v>5510</v>
      </c>
      <c r="B67" s="48" t="s">
        <v>358</v>
      </c>
      <c r="C67" s="125">
        <f>SUM(C68:C75)</f>
        <v>716432.53</v>
      </c>
      <c r="D67" s="125">
        <f>SUM(D68:D75)</f>
        <v>615040.94999999995</v>
      </c>
    </row>
    <row r="68" spans="1:4" x14ac:dyDescent="0.2">
      <c r="A68" s="122">
        <v>5511</v>
      </c>
      <c r="B68" s="48" t="s">
        <v>359</v>
      </c>
      <c r="C68" s="125">
        <v>0</v>
      </c>
      <c r="D68" s="125">
        <v>0</v>
      </c>
    </row>
    <row r="69" spans="1:4" x14ac:dyDescent="0.2">
      <c r="A69" s="122">
        <v>5512</v>
      </c>
      <c r="B69" s="48" t="s">
        <v>360</v>
      </c>
      <c r="C69" s="125">
        <v>0</v>
      </c>
      <c r="D69" s="125">
        <v>0</v>
      </c>
    </row>
    <row r="70" spans="1:4" x14ac:dyDescent="0.2">
      <c r="A70" s="122">
        <v>5513</v>
      </c>
      <c r="B70" s="48" t="s">
        <v>361</v>
      </c>
      <c r="C70" s="125">
        <v>0</v>
      </c>
      <c r="D70" s="125">
        <v>0</v>
      </c>
    </row>
    <row r="71" spans="1:4" x14ac:dyDescent="0.2">
      <c r="A71" s="122">
        <v>5514</v>
      </c>
      <c r="B71" s="48" t="s">
        <v>362</v>
      </c>
      <c r="C71" s="125">
        <v>0</v>
      </c>
      <c r="D71" s="125">
        <v>0</v>
      </c>
    </row>
    <row r="72" spans="1:4" x14ac:dyDescent="0.2">
      <c r="A72" s="122">
        <v>5515</v>
      </c>
      <c r="B72" s="48" t="s">
        <v>363</v>
      </c>
      <c r="C72" s="125">
        <v>716432.53</v>
      </c>
      <c r="D72" s="125">
        <v>615040.94999999995</v>
      </c>
    </row>
    <row r="73" spans="1:4" x14ac:dyDescent="0.2">
      <c r="A73" s="122">
        <v>5516</v>
      </c>
      <c r="B73" s="48" t="s">
        <v>364</v>
      </c>
      <c r="C73" s="125">
        <v>0</v>
      </c>
      <c r="D73" s="125">
        <v>0</v>
      </c>
    </row>
    <row r="74" spans="1:4" x14ac:dyDescent="0.2">
      <c r="A74" s="122">
        <v>5517</v>
      </c>
      <c r="B74" s="48" t="s">
        <v>365</v>
      </c>
      <c r="C74" s="125">
        <v>0</v>
      </c>
      <c r="D74" s="125">
        <v>0</v>
      </c>
    </row>
    <row r="75" spans="1:4" x14ac:dyDescent="0.2">
      <c r="A75" s="122">
        <v>5518</v>
      </c>
      <c r="B75" s="48" t="s">
        <v>41</v>
      </c>
      <c r="C75" s="125">
        <v>0</v>
      </c>
      <c r="D75" s="125">
        <v>0</v>
      </c>
    </row>
    <row r="76" spans="1:4" x14ac:dyDescent="0.2">
      <c r="A76" s="122">
        <v>5520</v>
      </c>
      <c r="B76" s="48" t="s">
        <v>40</v>
      </c>
      <c r="C76" s="125">
        <f>SUM(C77:C78)</f>
        <v>0</v>
      </c>
      <c r="D76" s="125">
        <f>SUM(D77:D78)</f>
        <v>0</v>
      </c>
    </row>
    <row r="77" spans="1:4" x14ac:dyDescent="0.2">
      <c r="A77" s="122">
        <v>5521</v>
      </c>
      <c r="B77" s="48" t="s">
        <v>366</v>
      </c>
      <c r="C77" s="125">
        <v>0</v>
      </c>
      <c r="D77" s="125">
        <v>0</v>
      </c>
    </row>
    <row r="78" spans="1:4" x14ac:dyDescent="0.2">
      <c r="A78" s="122">
        <v>5522</v>
      </c>
      <c r="B78" s="48" t="s">
        <v>367</v>
      </c>
      <c r="C78" s="125">
        <v>0</v>
      </c>
      <c r="D78" s="125">
        <v>0</v>
      </c>
    </row>
    <row r="79" spans="1:4" x14ac:dyDescent="0.2">
      <c r="A79" s="122">
        <v>5530</v>
      </c>
      <c r="B79" s="48" t="s">
        <v>368</v>
      </c>
      <c r="C79" s="125">
        <f>SUM(C80:C84)</f>
        <v>0</v>
      </c>
      <c r="D79" s="125">
        <f>SUM(D80:D84)</f>
        <v>0</v>
      </c>
    </row>
    <row r="80" spans="1:4" x14ac:dyDescent="0.2">
      <c r="A80" s="122">
        <v>5531</v>
      </c>
      <c r="B80" s="48" t="s">
        <v>369</v>
      </c>
      <c r="C80" s="125">
        <v>0</v>
      </c>
      <c r="D80" s="125">
        <v>0</v>
      </c>
    </row>
    <row r="81" spans="1:4" x14ac:dyDescent="0.2">
      <c r="A81" s="122">
        <v>5532</v>
      </c>
      <c r="B81" s="48" t="s">
        <v>370</v>
      </c>
      <c r="C81" s="125">
        <v>0</v>
      </c>
      <c r="D81" s="125">
        <v>0</v>
      </c>
    </row>
    <row r="82" spans="1:4" x14ac:dyDescent="0.2">
      <c r="A82" s="122">
        <v>5533</v>
      </c>
      <c r="B82" s="48" t="s">
        <v>371</v>
      </c>
      <c r="C82" s="125">
        <v>0</v>
      </c>
      <c r="D82" s="125">
        <v>0</v>
      </c>
    </row>
    <row r="83" spans="1:4" x14ac:dyDescent="0.2">
      <c r="A83" s="122">
        <v>5534</v>
      </c>
      <c r="B83" s="48" t="s">
        <v>372</v>
      </c>
      <c r="C83" s="125">
        <v>0</v>
      </c>
      <c r="D83" s="125">
        <v>0</v>
      </c>
    </row>
    <row r="84" spans="1:4" x14ac:dyDescent="0.2">
      <c r="A84" s="122">
        <v>5535</v>
      </c>
      <c r="B84" s="48" t="s">
        <v>373</v>
      </c>
      <c r="C84" s="125">
        <v>0</v>
      </c>
      <c r="D84" s="125">
        <v>0</v>
      </c>
    </row>
    <row r="85" spans="1:4" x14ac:dyDescent="0.2">
      <c r="A85" s="122">
        <v>5590</v>
      </c>
      <c r="B85" s="48" t="s">
        <v>374</v>
      </c>
      <c r="C85" s="125">
        <f>SUM(C86:C93)</f>
        <v>0.68</v>
      </c>
      <c r="D85" s="125">
        <f>SUM(D86:D93)</f>
        <v>0.34</v>
      </c>
    </row>
    <row r="86" spans="1:4" x14ac:dyDescent="0.2">
      <c r="A86" s="122">
        <v>5591</v>
      </c>
      <c r="B86" s="48" t="s">
        <v>375</v>
      </c>
      <c r="C86" s="125">
        <v>0</v>
      </c>
      <c r="D86" s="125">
        <v>0</v>
      </c>
    </row>
    <row r="87" spans="1:4" x14ac:dyDescent="0.2">
      <c r="A87" s="122">
        <v>5592</v>
      </c>
      <c r="B87" s="48" t="s">
        <v>376</v>
      </c>
      <c r="C87" s="125">
        <v>0</v>
      </c>
      <c r="D87" s="125">
        <v>0</v>
      </c>
    </row>
    <row r="88" spans="1:4" x14ac:dyDescent="0.2">
      <c r="A88" s="122">
        <v>5593</v>
      </c>
      <c r="B88" s="48" t="s">
        <v>377</v>
      </c>
      <c r="C88" s="125">
        <v>0</v>
      </c>
      <c r="D88" s="125">
        <v>0</v>
      </c>
    </row>
    <row r="89" spans="1:4" x14ac:dyDescent="0.2">
      <c r="A89" s="122">
        <v>5594</v>
      </c>
      <c r="B89" s="48" t="s">
        <v>378</v>
      </c>
      <c r="C89" s="125">
        <v>0</v>
      </c>
      <c r="D89" s="125">
        <v>0</v>
      </c>
    </row>
    <row r="90" spans="1:4" x14ac:dyDescent="0.2">
      <c r="A90" s="122">
        <v>5595</v>
      </c>
      <c r="B90" s="48" t="s">
        <v>379</v>
      </c>
      <c r="C90" s="125">
        <v>0</v>
      </c>
      <c r="D90" s="125">
        <v>0</v>
      </c>
    </row>
    <row r="91" spans="1:4" x14ac:dyDescent="0.2">
      <c r="A91" s="122">
        <v>5596</v>
      </c>
      <c r="B91" s="48" t="s">
        <v>274</v>
      </c>
      <c r="C91" s="125">
        <v>0</v>
      </c>
      <c r="D91" s="125">
        <v>0</v>
      </c>
    </row>
    <row r="92" spans="1:4" x14ac:dyDescent="0.2">
      <c r="A92" s="122">
        <v>5597</v>
      </c>
      <c r="B92" s="48" t="s">
        <v>380</v>
      </c>
      <c r="C92" s="125">
        <v>0</v>
      </c>
      <c r="D92" s="125">
        <v>0</v>
      </c>
    </row>
    <row r="93" spans="1:4" x14ac:dyDescent="0.2">
      <c r="A93" s="122">
        <v>5599</v>
      </c>
      <c r="B93" s="48" t="s">
        <v>381</v>
      </c>
      <c r="C93" s="125">
        <v>0.68</v>
      </c>
      <c r="D93" s="125">
        <v>0.34</v>
      </c>
    </row>
    <row r="94" spans="1:4" x14ac:dyDescent="0.2">
      <c r="A94" s="129">
        <v>5600</v>
      </c>
      <c r="B94" s="21" t="s">
        <v>39</v>
      </c>
      <c r="C94" s="140">
        <f>C95</f>
        <v>0</v>
      </c>
      <c r="D94" s="140">
        <f>D95</f>
        <v>0</v>
      </c>
    </row>
    <row r="95" spans="1:4" x14ac:dyDescent="0.2">
      <c r="A95" s="122">
        <v>5610</v>
      </c>
      <c r="B95" s="48" t="s">
        <v>382</v>
      </c>
      <c r="C95" s="125">
        <f>C96</f>
        <v>0</v>
      </c>
      <c r="D95" s="125">
        <f>D96</f>
        <v>0</v>
      </c>
    </row>
    <row r="96" spans="1:4" x14ac:dyDescent="0.2">
      <c r="A96" s="122">
        <v>5611</v>
      </c>
      <c r="B96" s="48" t="s">
        <v>383</v>
      </c>
      <c r="C96" s="125">
        <v>0</v>
      </c>
      <c r="D96" s="125">
        <v>0</v>
      </c>
    </row>
    <row r="97" spans="1:4" x14ac:dyDescent="0.2">
      <c r="A97" s="129">
        <v>2110</v>
      </c>
      <c r="B97" s="21" t="s">
        <v>522</v>
      </c>
      <c r="C97" s="140">
        <f>SUM(C98:C102)</f>
        <v>1385011.41</v>
      </c>
      <c r="D97" s="140">
        <f>SUM(D98:D102)</f>
        <v>1138517.53</v>
      </c>
    </row>
    <row r="98" spans="1:4" x14ac:dyDescent="0.2">
      <c r="A98" s="122">
        <v>2111</v>
      </c>
      <c r="B98" s="48" t="s">
        <v>523</v>
      </c>
      <c r="C98" s="125">
        <v>771634.99</v>
      </c>
      <c r="D98" s="125">
        <v>686893.53</v>
      </c>
    </row>
    <row r="99" spans="1:4" x14ac:dyDescent="0.2">
      <c r="A99" s="122">
        <v>2112</v>
      </c>
      <c r="B99" s="48" t="s">
        <v>524</v>
      </c>
      <c r="C99" s="125">
        <v>153484.98000000001</v>
      </c>
      <c r="D99" s="125">
        <v>54295.17</v>
      </c>
    </row>
    <row r="100" spans="1:4" x14ac:dyDescent="0.2">
      <c r="A100" s="122">
        <v>2112</v>
      </c>
      <c r="B100" s="48" t="s">
        <v>525</v>
      </c>
      <c r="C100" s="125">
        <v>459891.44</v>
      </c>
      <c r="D100" s="125">
        <v>382755.17</v>
      </c>
    </row>
    <row r="101" spans="1:4" x14ac:dyDescent="0.2">
      <c r="A101" s="122">
        <v>2115</v>
      </c>
      <c r="B101" s="48" t="s">
        <v>526</v>
      </c>
      <c r="C101" s="125">
        <v>0</v>
      </c>
      <c r="D101" s="125">
        <v>14573.66</v>
      </c>
    </row>
    <row r="102" spans="1:4" x14ac:dyDescent="0.2">
      <c r="A102" s="122">
        <v>2114</v>
      </c>
      <c r="B102" s="48" t="s">
        <v>527</v>
      </c>
      <c r="C102" s="125">
        <v>0</v>
      </c>
      <c r="D102" s="125">
        <v>0</v>
      </c>
    </row>
    <row r="103" spans="1:4" x14ac:dyDescent="0.2">
      <c r="A103" s="122"/>
      <c r="B103" s="132" t="s">
        <v>528</v>
      </c>
      <c r="C103" s="140">
        <f>+C104</f>
        <v>10993541.1</v>
      </c>
      <c r="D103" s="140">
        <f>+D104</f>
        <v>154874.08000000002</v>
      </c>
    </row>
    <row r="104" spans="1:4" x14ac:dyDescent="0.2">
      <c r="A104" s="134">
        <v>3100</v>
      </c>
      <c r="B104" s="46" t="s">
        <v>541</v>
      </c>
      <c r="C104" s="144">
        <f>SUM(C105:C108)</f>
        <v>10993541.1</v>
      </c>
      <c r="D104" s="144">
        <f>SUM(D105:D108)</f>
        <v>154874.08000000002</v>
      </c>
    </row>
    <row r="105" spans="1:4" x14ac:dyDescent="0.2">
      <c r="A105" s="135"/>
      <c r="B105" s="47" t="s">
        <v>542</v>
      </c>
      <c r="C105" s="145">
        <v>253555</v>
      </c>
      <c r="D105" s="145">
        <v>94874.08</v>
      </c>
    </row>
    <row r="106" spans="1:4" x14ac:dyDescent="0.2">
      <c r="A106" s="135"/>
      <c r="B106" s="47" t="s">
        <v>543</v>
      </c>
      <c r="C106" s="145">
        <v>0</v>
      </c>
      <c r="D106" s="145">
        <v>0</v>
      </c>
    </row>
    <row r="107" spans="1:4" x14ac:dyDescent="0.2">
      <c r="A107" s="135"/>
      <c r="B107" s="47" t="s">
        <v>544</v>
      </c>
      <c r="C107" s="145">
        <v>10739986.1</v>
      </c>
      <c r="D107" s="145">
        <v>60000</v>
      </c>
    </row>
    <row r="108" spans="1:4" x14ac:dyDescent="0.2">
      <c r="A108" s="135"/>
      <c r="B108" s="47" t="s">
        <v>545</v>
      </c>
      <c r="C108" s="145">
        <v>0</v>
      </c>
      <c r="D108" s="145">
        <v>0</v>
      </c>
    </row>
    <row r="109" spans="1:4" x14ac:dyDescent="0.2">
      <c r="A109" s="135"/>
      <c r="B109" s="136" t="s">
        <v>546</v>
      </c>
      <c r="C109" s="142">
        <f>+C110</f>
        <v>0</v>
      </c>
      <c r="D109" s="142">
        <f>+D110</f>
        <v>0</v>
      </c>
    </row>
    <row r="110" spans="1:4" x14ac:dyDescent="0.2">
      <c r="A110" s="134">
        <v>1270</v>
      </c>
      <c r="B110" s="46" t="s">
        <v>173</v>
      </c>
      <c r="C110" s="144">
        <f>+C111</f>
        <v>0</v>
      </c>
      <c r="D110" s="144">
        <f>+D111</f>
        <v>0</v>
      </c>
    </row>
    <row r="111" spans="1:4" x14ac:dyDescent="0.2">
      <c r="A111" s="135">
        <v>1273</v>
      </c>
      <c r="B111" s="47" t="s">
        <v>547</v>
      </c>
      <c r="C111" s="145">
        <v>0</v>
      </c>
      <c r="D111" s="145">
        <v>0</v>
      </c>
    </row>
    <row r="112" spans="1:4" x14ac:dyDescent="0.2">
      <c r="A112" s="135"/>
      <c r="B112" s="136" t="s">
        <v>548</v>
      </c>
      <c r="C112" s="142">
        <f>+C113+C135</f>
        <v>0.41</v>
      </c>
      <c r="D112" s="142">
        <f>+D113+D135</f>
        <v>30509.17</v>
      </c>
    </row>
    <row r="113" spans="1:4" x14ac:dyDescent="0.2">
      <c r="A113" s="134">
        <v>4300</v>
      </c>
      <c r="B113" s="46" t="s">
        <v>596</v>
      </c>
      <c r="C113" s="144">
        <f>C127+C114+C117+C123+C125</f>
        <v>0.41</v>
      </c>
      <c r="D113" s="146">
        <f>D127+D114+D117+D123+D125</f>
        <v>2.17</v>
      </c>
    </row>
    <row r="114" spans="1:4" x14ac:dyDescent="0.2">
      <c r="A114" s="134">
        <v>4310</v>
      </c>
      <c r="B114" s="46" t="s">
        <v>261</v>
      </c>
      <c r="C114" s="144">
        <f>SUM(C115:C116)</f>
        <v>0</v>
      </c>
      <c r="D114" s="144">
        <f>SUM(D115:D116)</f>
        <v>0</v>
      </c>
    </row>
    <row r="115" spans="1:4" x14ac:dyDescent="0.2">
      <c r="A115" s="135">
        <v>4311</v>
      </c>
      <c r="B115" s="47" t="s">
        <v>430</v>
      </c>
      <c r="C115" s="145">
        <v>0</v>
      </c>
      <c r="D115" s="147">
        <v>0</v>
      </c>
    </row>
    <row r="116" spans="1:4" x14ac:dyDescent="0.2">
      <c r="A116" s="135">
        <v>4319</v>
      </c>
      <c r="B116" s="47" t="s">
        <v>262</v>
      </c>
      <c r="C116" s="145">
        <v>0</v>
      </c>
      <c r="D116" s="147">
        <v>0</v>
      </c>
    </row>
    <row r="117" spans="1:4" x14ac:dyDescent="0.2">
      <c r="A117" s="134">
        <v>4320</v>
      </c>
      <c r="B117" s="46" t="s">
        <v>263</v>
      </c>
      <c r="C117" s="144">
        <f>SUM(C118:C122)</f>
        <v>0</v>
      </c>
      <c r="D117" s="144">
        <f>SUM(D118:D122)</f>
        <v>0</v>
      </c>
    </row>
    <row r="118" spans="1:4" x14ac:dyDescent="0.2">
      <c r="A118" s="135">
        <v>4321</v>
      </c>
      <c r="B118" s="47" t="s">
        <v>264</v>
      </c>
      <c r="C118" s="145">
        <v>0</v>
      </c>
      <c r="D118" s="147">
        <v>0</v>
      </c>
    </row>
    <row r="119" spans="1:4" x14ac:dyDescent="0.2">
      <c r="A119" s="135">
        <v>4322</v>
      </c>
      <c r="B119" s="47" t="s">
        <v>265</v>
      </c>
      <c r="C119" s="145">
        <v>0</v>
      </c>
      <c r="D119" s="147">
        <v>0</v>
      </c>
    </row>
    <row r="120" spans="1:4" x14ac:dyDescent="0.2">
      <c r="A120" s="135">
        <v>4323</v>
      </c>
      <c r="B120" s="47" t="s">
        <v>266</v>
      </c>
      <c r="C120" s="145">
        <v>0</v>
      </c>
      <c r="D120" s="147">
        <v>0</v>
      </c>
    </row>
    <row r="121" spans="1:4" x14ac:dyDescent="0.2">
      <c r="A121" s="135">
        <v>4324</v>
      </c>
      <c r="B121" s="47" t="s">
        <v>267</v>
      </c>
      <c r="C121" s="145">
        <v>0</v>
      </c>
      <c r="D121" s="147">
        <v>0</v>
      </c>
    </row>
    <row r="122" spans="1:4" x14ac:dyDescent="0.2">
      <c r="A122" s="135">
        <v>4325</v>
      </c>
      <c r="B122" s="47" t="s">
        <v>268</v>
      </c>
      <c r="C122" s="145">
        <v>0</v>
      </c>
      <c r="D122" s="147">
        <v>0</v>
      </c>
    </row>
    <row r="123" spans="1:4" x14ac:dyDescent="0.2">
      <c r="A123" s="134">
        <v>4330</v>
      </c>
      <c r="B123" s="46" t="s">
        <v>269</v>
      </c>
      <c r="C123" s="144">
        <f>C124</f>
        <v>0</v>
      </c>
      <c r="D123" s="144">
        <f>D124</f>
        <v>0</v>
      </c>
    </row>
    <row r="124" spans="1:4" x14ac:dyDescent="0.2">
      <c r="A124" s="135">
        <v>4331</v>
      </c>
      <c r="B124" s="47" t="s">
        <v>269</v>
      </c>
      <c r="C124" s="145">
        <v>0</v>
      </c>
      <c r="D124" s="147">
        <v>0</v>
      </c>
    </row>
    <row r="125" spans="1:4" x14ac:dyDescent="0.2">
      <c r="A125" s="134">
        <v>4340</v>
      </c>
      <c r="B125" s="46" t="s">
        <v>270</v>
      </c>
      <c r="C125" s="144">
        <f>C126</f>
        <v>0</v>
      </c>
      <c r="D125" s="144">
        <f>D126</f>
        <v>0</v>
      </c>
    </row>
    <row r="126" spans="1:4" x14ac:dyDescent="0.2">
      <c r="A126" s="135">
        <v>4341</v>
      </c>
      <c r="B126" s="47" t="s">
        <v>270</v>
      </c>
      <c r="C126" s="145">
        <v>0</v>
      </c>
      <c r="D126" s="147">
        <v>0</v>
      </c>
    </row>
    <row r="127" spans="1:4" x14ac:dyDescent="0.2">
      <c r="A127" s="130">
        <v>4390</v>
      </c>
      <c r="B127" s="137" t="s">
        <v>271</v>
      </c>
      <c r="C127" s="141">
        <f>SUM(C128:C134)</f>
        <v>0.41</v>
      </c>
      <c r="D127" s="141">
        <f>SUM(D128:D134)</f>
        <v>2.17</v>
      </c>
    </row>
    <row r="128" spans="1:4" x14ac:dyDescent="0.2">
      <c r="A128" s="111">
        <v>4392</v>
      </c>
      <c r="B128" s="138" t="s">
        <v>272</v>
      </c>
      <c r="C128" s="117">
        <v>0</v>
      </c>
      <c r="D128" s="117">
        <v>0</v>
      </c>
    </row>
    <row r="129" spans="1:4" x14ac:dyDescent="0.2">
      <c r="A129" s="111">
        <v>4393</v>
      </c>
      <c r="B129" s="138" t="s">
        <v>431</v>
      </c>
      <c r="C129" s="117">
        <v>0</v>
      </c>
      <c r="D129" s="117">
        <v>0</v>
      </c>
    </row>
    <row r="130" spans="1:4" x14ac:dyDescent="0.2">
      <c r="A130" s="111">
        <v>4394</v>
      </c>
      <c r="B130" s="138" t="s">
        <v>273</v>
      </c>
      <c r="C130" s="117">
        <v>0</v>
      </c>
      <c r="D130" s="117">
        <v>0</v>
      </c>
    </row>
    <row r="131" spans="1:4" x14ac:dyDescent="0.2">
      <c r="A131" s="111">
        <v>4395</v>
      </c>
      <c r="B131" s="138" t="s">
        <v>274</v>
      </c>
      <c r="C131" s="117">
        <v>0</v>
      </c>
      <c r="D131" s="117">
        <v>0</v>
      </c>
    </row>
    <row r="132" spans="1:4" x14ac:dyDescent="0.2">
      <c r="A132" s="111">
        <v>4396</v>
      </c>
      <c r="B132" s="138" t="s">
        <v>275</v>
      </c>
      <c r="C132" s="117">
        <v>0</v>
      </c>
      <c r="D132" s="117">
        <v>0</v>
      </c>
    </row>
    <row r="133" spans="1:4" x14ac:dyDescent="0.2">
      <c r="A133" s="111">
        <v>4397</v>
      </c>
      <c r="B133" s="138" t="s">
        <v>432</v>
      </c>
      <c r="C133" s="117">
        <v>0</v>
      </c>
      <c r="D133" s="117">
        <v>0</v>
      </c>
    </row>
    <row r="134" spans="1:4" x14ac:dyDescent="0.2">
      <c r="A134" s="135">
        <v>4399</v>
      </c>
      <c r="B134" s="47" t="s">
        <v>271</v>
      </c>
      <c r="C134" s="145">
        <v>0.41</v>
      </c>
      <c r="D134" s="145">
        <v>2.17</v>
      </c>
    </row>
    <row r="135" spans="1:4" x14ac:dyDescent="0.2">
      <c r="A135" s="129">
        <v>1120</v>
      </c>
      <c r="B135" s="21" t="s">
        <v>529</v>
      </c>
      <c r="C135" s="140">
        <f>SUM(C136:C144)</f>
        <v>0</v>
      </c>
      <c r="D135" s="140">
        <f>SUM(D136:D144)</f>
        <v>30507</v>
      </c>
    </row>
    <row r="136" spans="1:4" x14ac:dyDescent="0.2">
      <c r="A136" s="122">
        <v>1124</v>
      </c>
      <c r="B136" s="48" t="s">
        <v>530</v>
      </c>
      <c r="C136" s="148">
        <v>0</v>
      </c>
      <c r="D136" s="125">
        <v>0</v>
      </c>
    </row>
    <row r="137" spans="1:4" x14ac:dyDescent="0.2">
      <c r="A137" s="122">
        <v>1124</v>
      </c>
      <c r="B137" s="48" t="s">
        <v>531</v>
      </c>
      <c r="C137" s="148">
        <v>0</v>
      </c>
      <c r="D137" s="125">
        <v>0</v>
      </c>
    </row>
    <row r="138" spans="1:4" x14ac:dyDescent="0.2">
      <c r="A138" s="122">
        <v>1124</v>
      </c>
      <c r="B138" s="48" t="s">
        <v>532</v>
      </c>
      <c r="C138" s="148">
        <v>0</v>
      </c>
      <c r="D138" s="125">
        <v>0</v>
      </c>
    </row>
    <row r="139" spans="1:4" x14ac:dyDescent="0.2">
      <c r="A139" s="122">
        <v>1124</v>
      </c>
      <c r="B139" s="48" t="s">
        <v>533</v>
      </c>
      <c r="C139" s="148">
        <v>0</v>
      </c>
      <c r="D139" s="125">
        <v>0</v>
      </c>
    </row>
    <row r="140" spans="1:4" x14ac:dyDescent="0.2">
      <c r="A140" s="122">
        <v>1124</v>
      </c>
      <c r="B140" s="48" t="s">
        <v>534</v>
      </c>
      <c r="C140" s="125">
        <v>0</v>
      </c>
      <c r="D140" s="125">
        <v>0</v>
      </c>
    </row>
    <row r="141" spans="1:4" x14ac:dyDescent="0.2">
      <c r="A141" s="122">
        <v>1124</v>
      </c>
      <c r="B141" s="48" t="s">
        <v>535</v>
      </c>
      <c r="C141" s="125">
        <v>0</v>
      </c>
      <c r="D141" s="125">
        <v>0</v>
      </c>
    </row>
    <row r="142" spans="1:4" x14ac:dyDescent="0.2">
      <c r="A142" s="122">
        <v>1122</v>
      </c>
      <c r="B142" s="48" t="s">
        <v>536</v>
      </c>
      <c r="C142" s="125">
        <v>0</v>
      </c>
      <c r="D142" s="125">
        <v>0</v>
      </c>
    </row>
    <row r="143" spans="1:4" x14ac:dyDescent="0.2">
      <c r="A143" s="122">
        <v>1122</v>
      </c>
      <c r="B143" s="48" t="s">
        <v>537</v>
      </c>
      <c r="C143" s="148">
        <v>0</v>
      </c>
      <c r="D143" s="125">
        <v>30507</v>
      </c>
    </row>
    <row r="144" spans="1:4" x14ac:dyDescent="0.2">
      <c r="A144" s="122">
        <v>1122</v>
      </c>
      <c r="B144" s="48" t="s">
        <v>538</v>
      </c>
      <c r="C144" s="125">
        <v>0</v>
      </c>
      <c r="D144" s="125">
        <v>0</v>
      </c>
    </row>
    <row r="145" spans="1:4" x14ac:dyDescent="0.2">
      <c r="A145" s="122"/>
      <c r="B145" s="139" t="s">
        <v>539</v>
      </c>
      <c r="C145" s="140">
        <f>C48+C49+C103-C109-C112</f>
        <v>20045363.059999999</v>
      </c>
      <c r="D145" s="140">
        <f>D48+D49+D103-D109-D112</f>
        <v>6866661.2300000004</v>
      </c>
    </row>
    <row r="147" spans="1:4" x14ac:dyDescent="0.2">
      <c r="B147" s="12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ignoredErrors>
    <ignoredError sqref="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F18" sqref="F18"/>
    </sheetView>
  </sheetViews>
  <sheetFormatPr baseColWidth="10" defaultColWidth="11.42578125" defaultRowHeight="12.75" x14ac:dyDescent="0.2"/>
  <cols>
    <col min="1" max="1" width="3.28515625" style="24" customWidth="1"/>
    <col min="2" max="2" width="63.140625" style="24" customWidth="1"/>
    <col min="3" max="3" width="17.7109375" style="24" customWidth="1"/>
    <col min="4" max="16384" width="11.42578125" style="24"/>
  </cols>
  <sheetData>
    <row r="1" spans="1:3" s="49" customFormat="1" ht="18" customHeight="1" x14ac:dyDescent="0.25">
      <c r="A1" s="167" t="s">
        <v>601</v>
      </c>
      <c r="B1" s="168"/>
      <c r="C1" s="169"/>
    </row>
    <row r="2" spans="1:3" s="49" customFormat="1" ht="18" customHeight="1" x14ac:dyDescent="0.25">
      <c r="A2" s="170" t="s">
        <v>506</v>
      </c>
      <c r="B2" s="171"/>
      <c r="C2" s="172"/>
    </row>
    <row r="3" spans="1:3" s="49" customFormat="1" ht="18" customHeight="1" x14ac:dyDescent="0.25">
      <c r="A3" s="170" t="s">
        <v>602</v>
      </c>
      <c r="B3" s="171"/>
      <c r="C3" s="172"/>
    </row>
    <row r="4" spans="1:3" s="50" customFormat="1" ht="18" customHeight="1" x14ac:dyDescent="0.2">
      <c r="A4" s="173" t="s">
        <v>507</v>
      </c>
      <c r="B4" s="174"/>
      <c r="C4" s="175"/>
    </row>
    <row r="5" spans="1:3" s="50" customFormat="1" ht="18" customHeight="1" x14ac:dyDescent="0.2">
      <c r="A5" s="176" t="s">
        <v>406</v>
      </c>
      <c r="B5" s="177"/>
      <c r="C5" s="51">
        <v>2024</v>
      </c>
    </row>
    <row r="6" spans="1:3" x14ac:dyDescent="0.2">
      <c r="A6" s="22" t="s">
        <v>435</v>
      </c>
      <c r="B6" s="22"/>
      <c r="C6" s="14">
        <v>64564785.469999999</v>
      </c>
    </row>
    <row r="7" spans="1:3" x14ac:dyDescent="0.2">
      <c r="A7" s="23"/>
      <c r="B7" s="52"/>
      <c r="C7" s="53"/>
    </row>
    <row r="8" spans="1:3" x14ac:dyDescent="0.2">
      <c r="A8" s="54" t="s">
        <v>436</v>
      </c>
      <c r="B8" s="54"/>
      <c r="C8" s="55">
        <f>SUM(C9:C14)</f>
        <v>0.41</v>
      </c>
    </row>
    <row r="9" spans="1:3" x14ac:dyDescent="0.2">
      <c r="A9" s="56" t="s">
        <v>437</v>
      </c>
      <c r="B9" s="57" t="s">
        <v>261</v>
      </c>
      <c r="C9" s="34">
        <v>0</v>
      </c>
    </row>
    <row r="10" spans="1:3" x14ac:dyDescent="0.2">
      <c r="A10" s="25" t="s">
        <v>438</v>
      </c>
      <c r="B10" s="58" t="s">
        <v>447</v>
      </c>
      <c r="C10" s="34">
        <v>0</v>
      </c>
    </row>
    <row r="11" spans="1:3" ht="25.5" x14ac:dyDescent="0.2">
      <c r="A11" s="25" t="s">
        <v>439</v>
      </c>
      <c r="B11" s="58" t="s">
        <v>269</v>
      </c>
      <c r="C11" s="34">
        <v>0</v>
      </c>
    </row>
    <row r="12" spans="1:3" x14ac:dyDescent="0.2">
      <c r="A12" s="25" t="s">
        <v>440</v>
      </c>
      <c r="B12" s="58" t="s">
        <v>270</v>
      </c>
      <c r="C12" s="34">
        <v>0</v>
      </c>
    </row>
    <row r="13" spans="1:3" x14ac:dyDescent="0.2">
      <c r="A13" s="25" t="s">
        <v>441</v>
      </c>
      <c r="B13" s="58" t="s">
        <v>271</v>
      </c>
      <c r="C13" s="34">
        <v>0</v>
      </c>
    </row>
    <row r="14" spans="1:3" x14ac:dyDescent="0.2">
      <c r="A14" s="59" t="s">
        <v>442</v>
      </c>
      <c r="B14" s="60" t="s">
        <v>443</v>
      </c>
      <c r="C14" s="34">
        <v>0.41</v>
      </c>
    </row>
    <row r="15" spans="1:3" x14ac:dyDescent="0.2">
      <c r="A15" s="23"/>
      <c r="B15" s="61"/>
      <c r="C15" s="62"/>
    </row>
    <row r="16" spans="1:3" x14ac:dyDescent="0.2">
      <c r="A16" s="54" t="s">
        <v>598</v>
      </c>
      <c r="B16" s="52"/>
      <c r="C16" s="55">
        <f>SUM(C17:C19)</f>
        <v>10993541.1</v>
      </c>
    </row>
    <row r="17" spans="1:3" x14ac:dyDescent="0.2">
      <c r="A17" s="63">
        <v>3.1</v>
      </c>
      <c r="B17" s="58" t="s">
        <v>446</v>
      </c>
      <c r="C17" s="34">
        <v>0</v>
      </c>
    </row>
    <row r="18" spans="1:3" x14ac:dyDescent="0.2">
      <c r="A18" s="26">
        <v>3.2</v>
      </c>
      <c r="B18" s="58" t="s">
        <v>444</v>
      </c>
      <c r="C18" s="34">
        <v>0</v>
      </c>
    </row>
    <row r="19" spans="1:3" x14ac:dyDescent="0.2">
      <c r="A19" s="26">
        <v>3.3</v>
      </c>
      <c r="B19" s="60" t="s">
        <v>445</v>
      </c>
      <c r="C19" s="64">
        <v>10993541.1</v>
      </c>
    </row>
    <row r="20" spans="1:3" x14ac:dyDescent="0.2">
      <c r="A20" s="23"/>
      <c r="B20" s="65"/>
      <c r="C20" s="33"/>
    </row>
    <row r="21" spans="1:3" x14ac:dyDescent="0.2">
      <c r="A21" s="27" t="s">
        <v>549</v>
      </c>
      <c r="B21" s="27"/>
      <c r="C21" s="14">
        <f>C6+C8-C16</f>
        <v>53571244.779999994</v>
      </c>
    </row>
    <row r="23" spans="1:3" x14ac:dyDescent="0.2">
      <c r="B23" s="24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4" workbookViewId="0">
      <selection activeCell="B42" sqref="B42"/>
    </sheetView>
  </sheetViews>
  <sheetFormatPr baseColWidth="10" defaultColWidth="11.42578125" defaultRowHeight="12.75" x14ac:dyDescent="0.2"/>
  <cols>
    <col min="1" max="1" width="3.7109375" style="24" customWidth="1"/>
    <col min="2" max="2" width="62.140625" style="24" customWidth="1"/>
    <col min="3" max="3" width="17.7109375" style="24" customWidth="1"/>
    <col min="4" max="16384" width="11.42578125" style="24"/>
  </cols>
  <sheetData>
    <row r="1" spans="1:3" s="66" customFormat="1" ht="18.95" customHeight="1" x14ac:dyDescent="0.25">
      <c r="A1" s="178" t="s">
        <v>601</v>
      </c>
      <c r="B1" s="179"/>
      <c r="C1" s="180"/>
    </row>
    <row r="2" spans="1:3" s="66" customFormat="1" ht="18.95" customHeight="1" x14ac:dyDescent="0.25">
      <c r="A2" s="181" t="s">
        <v>508</v>
      </c>
      <c r="B2" s="182"/>
      <c r="C2" s="183"/>
    </row>
    <row r="3" spans="1:3" s="66" customFormat="1" ht="18.95" customHeight="1" x14ac:dyDescent="0.25">
      <c r="A3" s="181" t="s">
        <v>602</v>
      </c>
      <c r="B3" s="182"/>
      <c r="C3" s="183"/>
    </row>
    <row r="4" spans="1:3" x14ac:dyDescent="0.2">
      <c r="A4" s="173" t="s">
        <v>507</v>
      </c>
      <c r="B4" s="174"/>
      <c r="C4" s="175"/>
    </row>
    <row r="5" spans="1:3" ht="22.15" customHeight="1" x14ac:dyDescent="0.2">
      <c r="A5" s="184" t="s">
        <v>406</v>
      </c>
      <c r="B5" s="185"/>
      <c r="C5" s="51">
        <v>2024</v>
      </c>
    </row>
    <row r="6" spans="1:3" x14ac:dyDescent="0.2">
      <c r="A6" s="28" t="s">
        <v>448</v>
      </c>
      <c r="B6" s="22"/>
      <c r="C6" s="15">
        <v>48692166.719999999</v>
      </c>
    </row>
    <row r="7" spans="1:3" x14ac:dyDescent="0.2">
      <c r="A7" s="29"/>
      <c r="B7" s="52"/>
      <c r="C7" s="67"/>
    </row>
    <row r="8" spans="1:3" x14ac:dyDescent="0.2">
      <c r="A8" s="54" t="s">
        <v>449</v>
      </c>
      <c r="B8" s="68"/>
      <c r="C8" s="55">
        <f>SUM(C9:C29)</f>
        <v>2787732.9</v>
      </c>
    </row>
    <row r="9" spans="1:3" x14ac:dyDescent="0.2">
      <c r="A9" s="69">
        <v>2.1</v>
      </c>
      <c r="B9" s="70" t="s">
        <v>289</v>
      </c>
      <c r="C9" s="71">
        <v>0</v>
      </c>
    </row>
    <row r="10" spans="1:3" x14ac:dyDescent="0.2">
      <c r="A10" s="69">
        <v>2.2000000000000002</v>
      </c>
      <c r="B10" s="70" t="s">
        <v>286</v>
      </c>
      <c r="C10" s="71">
        <v>0</v>
      </c>
    </row>
    <row r="11" spans="1:3" x14ac:dyDescent="0.2">
      <c r="A11" s="72">
        <v>2.2999999999999998</v>
      </c>
      <c r="B11" s="73" t="s">
        <v>158</v>
      </c>
      <c r="C11" s="71">
        <v>1592908.86</v>
      </c>
    </row>
    <row r="12" spans="1:3" x14ac:dyDescent="0.2">
      <c r="A12" s="72">
        <v>2.4</v>
      </c>
      <c r="B12" s="73" t="s">
        <v>159</v>
      </c>
      <c r="C12" s="71">
        <v>143699.22</v>
      </c>
    </row>
    <row r="13" spans="1:3" x14ac:dyDescent="0.2">
      <c r="A13" s="72">
        <v>2.5</v>
      </c>
      <c r="B13" s="73" t="s">
        <v>160</v>
      </c>
      <c r="C13" s="71">
        <v>706676</v>
      </c>
    </row>
    <row r="14" spans="1:3" x14ac:dyDescent="0.2">
      <c r="A14" s="72">
        <v>2.6</v>
      </c>
      <c r="B14" s="73" t="s">
        <v>161</v>
      </c>
      <c r="C14" s="71">
        <v>0</v>
      </c>
    </row>
    <row r="15" spans="1:3" x14ac:dyDescent="0.2">
      <c r="A15" s="72">
        <v>2.7</v>
      </c>
      <c r="B15" s="73" t="s">
        <v>162</v>
      </c>
      <c r="C15" s="71">
        <v>0</v>
      </c>
    </row>
    <row r="16" spans="1:3" x14ac:dyDescent="0.2">
      <c r="A16" s="72">
        <v>2.8</v>
      </c>
      <c r="B16" s="73" t="s">
        <v>163</v>
      </c>
      <c r="C16" s="71">
        <v>344448.82</v>
      </c>
    </row>
    <row r="17" spans="1:3" x14ac:dyDescent="0.2">
      <c r="A17" s="72">
        <v>2.9</v>
      </c>
      <c r="B17" s="73" t="s">
        <v>165</v>
      </c>
      <c r="C17" s="71">
        <v>0</v>
      </c>
    </row>
    <row r="18" spans="1:3" x14ac:dyDescent="0.2">
      <c r="A18" s="72" t="s">
        <v>450</v>
      </c>
      <c r="B18" s="73" t="s">
        <v>451</v>
      </c>
      <c r="C18" s="71">
        <v>0</v>
      </c>
    </row>
    <row r="19" spans="1:3" x14ac:dyDescent="0.2">
      <c r="A19" s="72" t="s">
        <v>476</v>
      </c>
      <c r="B19" s="73" t="s">
        <v>167</v>
      </c>
      <c r="C19" s="71">
        <v>0</v>
      </c>
    </row>
    <row r="20" spans="1:3" x14ac:dyDescent="0.2">
      <c r="A20" s="72" t="s">
        <v>477</v>
      </c>
      <c r="B20" s="73" t="s">
        <v>452</v>
      </c>
      <c r="C20" s="71">
        <v>0</v>
      </c>
    </row>
    <row r="21" spans="1:3" x14ac:dyDescent="0.2">
      <c r="A21" s="72" t="s">
        <v>478</v>
      </c>
      <c r="B21" s="73" t="s">
        <v>453</v>
      </c>
      <c r="C21" s="71">
        <v>0</v>
      </c>
    </row>
    <row r="22" spans="1:3" x14ac:dyDescent="0.2">
      <c r="A22" s="72" t="s">
        <v>479</v>
      </c>
      <c r="B22" s="73" t="s">
        <v>454</v>
      </c>
      <c r="C22" s="71">
        <v>0</v>
      </c>
    </row>
    <row r="23" spans="1:3" x14ac:dyDescent="0.2">
      <c r="A23" s="72" t="s">
        <v>455</v>
      </c>
      <c r="B23" s="73" t="s">
        <v>456</v>
      </c>
      <c r="C23" s="71">
        <v>0</v>
      </c>
    </row>
    <row r="24" spans="1:3" x14ac:dyDescent="0.2">
      <c r="A24" s="72" t="s">
        <v>457</v>
      </c>
      <c r="B24" s="73" t="s">
        <v>458</v>
      </c>
      <c r="C24" s="71">
        <v>0</v>
      </c>
    </row>
    <row r="25" spans="1:3" x14ac:dyDescent="0.2">
      <c r="A25" s="72" t="s">
        <v>459</v>
      </c>
      <c r="B25" s="73" t="s">
        <v>460</v>
      </c>
      <c r="C25" s="71">
        <v>0</v>
      </c>
    </row>
    <row r="26" spans="1:3" x14ac:dyDescent="0.2">
      <c r="A26" s="72" t="s">
        <v>461</v>
      </c>
      <c r="B26" s="73" t="s">
        <v>462</v>
      </c>
      <c r="C26" s="71">
        <v>0</v>
      </c>
    </row>
    <row r="27" spans="1:3" x14ac:dyDescent="0.2">
      <c r="A27" s="72" t="s">
        <v>463</v>
      </c>
      <c r="B27" s="73" t="s">
        <v>464</v>
      </c>
      <c r="C27" s="71">
        <v>0</v>
      </c>
    </row>
    <row r="28" spans="1:3" x14ac:dyDescent="0.2">
      <c r="A28" s="72" t="s">
        <v>465</v>
      </c>
      <c r="B28" s="73" t="s">
        <v>466</v>
      </c>
      <c r="C28" s="71">
        <v>0</v>
      </c>
    </row>
    <row r="29" spans="1:3" x14ac:dyDescent="0.2">
      <c r="A29" s="72" t="s">
        <v>467</v>
      </c>
      <c r="B29" s="70" t="s">
        <v>468</v>
      </c>
      <c r="C29" s="71">
        <v>0</v>
      </c>
    </row>
    <row r="30" spans="1:3" x14ac:dyDescent="0.2">
      <c r="A30" s="74"/>
      <c r="B30" s="75"/>
      <c r="C30" s="76"/>
    </row>
    <row r="31" spans="1:3" x14ac:dyDescent="0.2">
      <c r="A31" s="77" t="s">
        <v>469</v>
      </c>
      <c r="B31" s="78"/>
      <c r="C31" s="79">
        <f>SUM(C32:C38)</f>
        <v>716433.21000000008</v>
      </c>
    </row>
    <row r="32" spans="1:3" ht="25.5" x14ac:dyDescent="0.2">
      <c r="A32" s="72" t="s">
        <v>470</v>
      </c>
      <c r="B32" s="73" t="s">
        <v>358</v>
      </c>
      <c r="C32" s="71">
        <v>716432.53</v>
      </c>
    </row>
    <row r="33" spans="1:3" x14ac:dyDescent="0.2">
      <c r="A33" s="72" t="s">
        <v>471</v>
      </c>
      <c r="B33" s="73" t="s">
        <v>40</v>
      </c>
      <c r="C33" s="71">
        <v>0</v>
      </c>
    </row>
    <row r="34" spans="1:3" x14ac:dyDescent="0.2">
      <c r="A34" s="72" t="s">
        <v>472</v>
      </c>
      <c r="B34" s="73" t="s">
        <v>368</v>
      </c>
      <c r="C34" s="71">
        <v>0</v>
      </c>
    </row>
    <row r="35" spans="1:3" x14ac:dyDescent="0.2">
      <c r="A35" s="72" t="s">
        <v>473</v>
      </c>
      <c r="B35" s="73" t="s">
        <v>374</v>
      </c>
      <c r="C35" s="71">
        <v>0.68</v>
      </c>
    </row>
    <row r="36" spans="1:3" x14ac:dyDescent="0.2">
      <c r="A36" s="72" t="s">
        <v>474</v>
      </c>
      <c r="B36" s="73" t="s">
        <v>382</v>
      </c>
      <c r="C36" s="71">
        <v>0</v>
      </c>
    </row>
    <row r="37" spans="1:3" x14ac:dyDescent="0.2">
      <c r="A37" s="72" t="s">
        <v>551</v>
      </c>
      <c r="B37" s="73" t="s">
        <v>599</v>
      </c>
      <c r="C37" s="71">
        <v>0</v>
      </c>
    </row>
    <row r="38" spans="1:3" x14ac:dyDescent="0.2">
      <c r="A38" s="72" t="s">
        <v>552</v>
      </c>
      <c r="B38" s="70" t="s">
        <v>475</v>
      </c>
      <c r="C38" s="80">
        <v>0</v>
      </c>
    </row>
    <row r="39" spans="1:3" x14ac:dyDescent="0.2">
      <c r="A39" s="29"/>
      <c r="B39" s="81"/>
      <c r="C39" s="82"/>
    </row>
    <row r="40" spans="1:3" x14ac:dyDescent="0.2">
      <c r="A40" s="30" t="s">
        <v>550</v>
      </c>
      <c r="B40" s="22"/>
      <c r="C40" s="14">
        <f>C6-C8+C31</f>
        <v>46620867.030000001</v>
      </c>
    </row>
    <row r="42" spans="1:3" x14ac:dyDescent="0.2">
      <c r="B42" s="149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19" workbookViewId="0">
      <selection activeCell="F45" sqref="F45"/>
    </sheetView>
  </sheetViews>
  <sheetFormatPr baseColWidth="10" defaultColWidth="9.140625" defaultRowHeight="12.75" x14ac:dyDescent="0.2"/>
  <cols>
    <col min="1" max="1" width="10" style="48" customWidth="1"/>
    <col min="2" max="2" width="68.5703125" style="48" bestFit="1" customWidth="1"/>
    <col min="3" max="3" width="17.42578125" style="48" bestFit="1" customWidth="1"/>
    <col min="4" max="5" width="23.7109375" style="48" bestFit="1" customWidth="1"/>
    <col min="6" max="6" width="19.28515625" style="48" customWidth="1"/>
    <col min="7" max="7" width="20.5703125" style="48" customWidth="1"/>
    <col min="8" max="10" width="20.28515625" style="48" customWidth="1"/>
    <col min="11" max="16384" width="9.140625" style="48"/>
  </cols>
  <sheetData>
    <row r="1" spans="1:10" ht="18.95" customHeight="1" x14ac:dyDescent="0.2">
      <c r="A1" s="166" t="s">
        <v>601</v>
      </c>
      <c r="B1" s="187"/>
      <c r="C1" s="187"/>
      <c r="D1" s="187"/>
      <c r="E1" s="187"/>
      <c r="F1" s="187"/>
      <c r="G1" s="118" t="s">
        <v>498</v>
      </c>
      <c r="H1" s="20">
        <v>2024</v>
      </c>
    </row>
    <row r="2" spans="1:10" ht="18.95" customHeight="1" x14ac:dyDescent="0.2">
      <c r="A2" s="166" t="s">
        <v>509</v>
      </c>
      <c r="B2" s="187"/>
      <c r="C2" s="187"/>
      <c r="D2" s="187"/>
      <c r="E2" s="187"/>
      <c r="F2" s="187"/>
      <c r="G2" s="118" t="s">
        <v>499</v>
      </c>
      <c r="H2" s="20" t="s">
        <v>501</v>
      </c>
    </row>
    <row r="3" spans="1:10" ht="18.95" customHeight="1" x14ac:dyDescent="0.2">
      <c r="A3" s="188" t="s">
        <v>602</v>
      </c>
      <c r="B3" s="189"/>
      <c r="C3" s="189"/>
      <c r="D3" s="189"/>
      <c r="E3" s="189"/>
      <c r="F3" s="189"/>
      <c r="G3" s="118" t="s">
        <v>500</v>
      </c>
      <c r="H3" s="20">
        <v>4</v>
      </c>
    </row>
    <row r="4" spans="1:10" x14ac:dyDescent="0.2">
      <c r="A4" s="188" t="str">
        <f>'Notas a los Edos Financieros'!A4</f>
        <v>(Cifras en Pesos)</v>
      </c>
      <c r="B4" s="189"/>
      <c r="C4" s="189"/>
      <c r="D4" s="189"/>
      <c r="E4" s="189"/>
      <c r="F4" s="189"/>
      <c r="G4" s="150"/>
      <c r="H4" s="150"/>
    </row>
    <row r="5" spans="1:10" x14ac:dyDescent="0.2">
      <c r="A5" s="119" t="s">
        <v>116</v>
      </c>
      <c r="B5" s="120"/>
      <c r="C5" s="120"/>
      <c r="D5" s="120"/>
      <c r="E5" s="120"/>
      <c r="F5" s="120"/>
      <c r="G5" s="120"/>
      <c r="H5" s="120"/>
    </row>
    <row r="8" spans="1:10" x14ac:dyDescent="0.2">
      <c r="A8" s="121" t="s">
        <v>86</v>
      </c>
      <c r="B8" s="121" t="s">
        <v>406</v>
      </c>
      <c r="C8" s="121" t="s">
        <v>110</v>
      </c>
      <c r="D8" s="121" t="s">
        <v>407</v>
      </c>
      <c r="E8" s="121" t="s">
        <v>408</v>
      </c>
      <c r="F8" s="121" t="s">
        <v>109</v>
      </c>
      <c r="G8" s="121" t="s">
        <v>79</v>
      </c>
      <c r="H8" s="121" t="s">
        <v>111</v>
      </c>
      <c r="I8" s="121" t="s">
        <v>112</v>
      </c>
      <c r="J8" s="121" t="s">
        <v>113</v>
      </c>
    </row>
    <row r="9" spans="1:10" s="21" customFormat="1" x14ac:dyDescent="0.2">
      <c r="A9" s="129">
        <v>7000</v>
      </c>
      <c r="B9" s="21" t="s">
        <v>80</v>
      </c>
    </row>
    <row r="10" spans="1:10" x14ac:dyDescent="0.2">
      <c r="A10" s="48">
        <v>7110</v>
      </c>
      <c r="B10" s="48" t="s">
        <v>79</v>
      </c>
      <c r="C10" s="123">
        <v>0</v>
      </c>
      <c r="D10" s="123">
        <v>0</v>
      </c>
      <c r="E10" s="123">
        <v>0</v>
      </c>
      <c r="F10" s="123">
        <f>C10+D10+E10</f>
        <v>0</v>
      </c>
    </row>
    <row r="11" spans="1:10" x14ac:dyDescent="0.2">
      <c r="A11" s="48">
        <v>7120</v>
      </c>
      <c r="B11" s="48" t="s">
        <v>78</v>
      </c>
      <c r="C11" s="123">
        <v>0</v>
      </c>
      <c r="D11" s="123">
        <v>0</v>
      </c>
      <c r="E11" s="123">
        <v>0</v>
      </c>
      <c r="F11" s="123">
        <f t="shared" ref="F11:F34" si="0">C11+D11+E11</f>
        <v>0</v>
      </c>
    </row>
    <row r="12" spans="1:10" x14ac:dyDescent="0.2">
      <c r="A12" s="48">
        <v>7130</v>
      </c>
      <c r="B12" s="48" t="s">
        <v>77</v>
      </c>
      <c r="C12" s="123">
        <v>0</v>
      </c>
      <c r="D12" s="123">
        <v>0</v>
      </c>
      <c r="E12" s="123">
        <v>0</v>
      </c>
      <c r="F12" s="123">
        <f t="shared" si="0"/>
        <v>0</v>
      </c>
    </row>
    <row r="13" spans="1:10" x14ac:dyDescent="0.2">
      <c r="A13" s="48">
        <v>7140</v>
      </c>
      <c r="B13" s="48" t="s">
        <v>76</v>
      </c>
      <c r="C13" s="123">
        <v>0</v>
      </c>
      <c r="D13" s="123">
        <v>0</v>
      </c>
      <c r="E13" s="123">
        <v>0</v>
      </c>
      <c r="F13" s="123">
        <f t="shared" si="0"/>
        <v>0</v>
      </c>
    </row>
    <row r="14" spans="1:10" x14ac:dyDescent="0.2">
      <c r="A14" s="48">
        <v>7150</v>
      </c>
      <c r="B14" s="48" t="s">
        <v>75</v>
      </c>
      <c r="C14" s="123">
        <v>0</v>
      </c>
      <c r="D14" s="123">
        <v>0</v>
      </c>
      <c r="E14" s="123">
        <v>0</v>
      </c>
      <c r="F14" s="123">
        <f t="shared" si="0"/>
        <v>0</v>
      </c>
    </row>
    <row r="15" spans="1:10" x14ac:dyDescent="0.2">
      <c r="A15" s="48">
        <v>7160</v>
      </c>
      <c r="B15" s="48" t="s">
        <v>74</v>
      </c>
      <c r="C15" s="123">
        <v>0</v>
      </c>
      <c r="D15" s="123">
        <v>0</v>
      </c>
      <c r="E15" s="123">
        <v>0</v>
      </c>
      <c r="F15" s="123">
        <f t="shared" si="0"/>
        <v>0</v>
      </c>
    </row>
    <row r="16" spans="1:10" x14ac:dyDescent="0.2">
      <c r="A16" s="48">
        <v>7210</v>
      </c>
      <c r="B16" s="48" t="s">
        <v>73</v>
      </c>
      <c r="C16" s="123">
        <v>0</v>
      </c>
      <c r="D16" s="123">
        <v>0</v>
      </c>
      <c r="E16" s="123">
        <v>0</v>
      </c>
      <c r="F16" s="123">
        <f t="shared" si="0"/>
        <v>0</v>
      </c>
    </row>
    <row r="17" spans="1:6" x14ac:dyDescent="0.2">
      <c r="A17" s="48">
        <v>7220</v>
      </c>
      <c r="B17" s="48" t="s">
        <v>72</v>
      </c>
      <c r="C17" s="123">
        <v>0</v>
      </c>
      <c r="D17" s="123">
        <v>0</v>
      </c>
      <c r="E17" s="123">
        <v>0</v>
      </c>
      <c r="F17" s="123">
        <f t="shared" si="0"/>
        <v>0</v>
      </c>
    </row>
    <row r="18" spans="1:6" x14ac:dyDescent="0.2">
      <c r="A18" s="48">
        <v>7230</v>
      </c>
      <c r="B18" s="48" t="s">
        <v>71</v>
      </c>
      <c r="C18" s="123">
        <v>0</v>
      </c>
      <c r="D18" s="123">
        <v>0</v>
      </c>
      <c r="E18" s="123">
        <v>0</v>
      </c>
      <c r="F18" s="123">
        <f t="shared" si="0"/>
        <v>0</v>
      </c>
    </row>
    <row r="19" spans="1:6" x14ac:dyDescent="0.2">
      <c r="A19" s="48">
        <v>7240</v>
      </c>
      <c r="B19" s="48" t="s">
        <v>70</v>
      </c>
      <c r="C19" s="123">
        <v>0</v>
      </c>
      <c r="D19" s="123">
        <v>0</v>
      </c>
      <c r="E19" s="123">
        <v>0</v>
      </c>
      <c r="F19" s="123">
        <f t="shared" si="0"/>
        <v>0</v>
      </c>
    </row>
    <row r="20" spans="1:6" x14ac:dyDescent="0.2">
      <c r="A20" s="48">
        <v>7250</v>
      </c>
      <c r="B20" s="48" t="s">
        <v>69</v>
      </c>
      <c r="C20" s="123">
        <v>0</v>
      </c>
      <c r="D20" s="123">
        <v>0</v>
      </c>
      <c r="E20" s="123">
        <v>0</v>
      </c>
      <c r="F20" s="123">
        <f t="shared" si="0"/>
        <v>0</v>
      </c>
    </row>
    <row r="21" spans="1:6" x14ac:dyDescent="0.2">
      <c r="A21" s="48">
        <v>7260</v>
      </c>
      <c r="B21" s="48" t="s">
        <v>68</v>
      </c>
      <c r="C21" s="123">
        <v>0</v>
      </c>
      <c r="D21" s="123">
        <v>0</v>
      </c>
      <c r="E21" s="123">
        <v>0</v>
      </c>
      <c r="F21" s="123">
        <f t="shared" si="0"/>
        <v>0</v>
      </c>
    </row>
    <row r="22" spans="1:6" x14ac:dyDescent="0.2">
      <c r="A22" s="48">
        <v>7310</v>
      </c>
      <c r="B22" s="48" t="s">
        <v>67</v>
      </c>
      <c r="C22" s="123">
        <v>0</v>
      </c>
      <c r="D22" s="123">
        <v>0</v>
      </c>
      <c r="E22" s="123">
        <v>0</v>
      </c>
      <c r="F22" s="123">
        <f t="shared" si="0"/>
        <v>0</v>
      </c>
    </row>
    <row r="23" spans="1:6" x14ac:dyDescent="0.2">
      <c r="A23" s="48">
        <v>7320</v>
      </c>
      <c r="B23" s="48" t="s">
        <v>66</v>
      </c>
      <c r="C23" s="123">
        <v>0</v>
      </c>
      <c r="D23" s="123">
        <v>0</v>
      </c>
      <c r="E23" s="123">
        <v>0</v>
      </c>
      <c r="F23" s="123">
        <f t="shared" si="0"/>
        <v>0</v>
      </c>
    </row>
    <row r="24" spans="1:6" x14ac:dyDescent="0.2">
      <c r="A24" s="48">
        <v>7330</v>
      </c>
      <c r="B24" s="48" t="s">
        <v>65</v>
      </c>
      <c r="C24" s="123">
        <v>0</v>
      </c>
      <c r="D24" s="123">
        <v>0</v>
      </c>
      <c r="E24" s="123">
        <v>0</v>
      </c>
      <c r="F24" s="123">
        <f t="shared" si="0"/>
        <v>0</v>
      </c>
    </row>
    <row r="25" spans="1:6" x14ac:dyDescent="0.2">
      <c r="A25" s="48">
        <v>7340</v>
      </c>
      <c r="B25" s="48" t="s">
        <v>64</v>
      </c>
      <c r="C25" s="123">
        <v>0</v>
      </c>
      <c r="D25" s="123">
        <v>0</v>
      </c>
      <c r="E25" s="123">
        <v>0</v>
      </c>
      <c r="F25" s="123">
        <f t="shared" si="0"/>
        <v>0</v>
      </c>
    </row>
    <row r="26" spans="1:6" x14ac:dyDescent="0.2">
      <c r="A26" s="48">
        <v>7350</v>
      </c>
      <c r="B26" s="48" t="s">
        <v>63</v>
      </c>
      <c r="C26" s="123">
        <v>0</v>
      </c>
      <c r="D26" s="123">
        <v>0</v>
      </c>
      <c r="E26" s="123">
        <v>0</v>
      </c>
      <c r="F26" s="123">
        <f t="shared" si="0"/>
        <v>0</v>
      </c>
    </row>
    <row r="27" spans="1:6" x14ac:dyDescent="0.2">
      <c r="A27" s="48">
        <v>7360</v>
      </c>
      <c r="B27" s="48" t="s">
        <v>62</v>
      </c>
      <c r="C27" s="123">
        <v>0</v>
      </c>
      <c r="D27" s="123">
        <v>0</v>
      </c>
      <c r="E27" s="123">
        <v>0</v>
      </c>
      <c r="F27" s="123">
        <f t="shared" si="0"/>
        <v>0</v>
      </c>
    </row>
    <row r="28" spans="1:6" x14ac:dyDescent="0.2">
      <c r="A28" s="48">
        <v>7410</v>
      </c>
      <c r="B28" s="48" t="s">
        <v>61</v>
      </c>
      <c r="C28" s="123">
        <v>0</v>
      </c>
      <c r="D28" s="123">
        <v>0</v>
      </c>
      <c r="E28" s="123">
        <v>0</v>
      </c>
      <c r="F28" s="123">
        <f t="shared" si="0"/>
        <v>0</v>
      </c>
    </row>
    <row r="29" spans="1:6" x14ac:dyDescent="0.2">
      <c r="A29" s="48">
        <v>7420</v>
      </c>
      <c r="B29" s="48" t="s">
        <v>60</v>
      </c>
      <c r="C29" s="123">
        <v>0</v>
      </c>
      <c r="D29" s="123">
        <v>0</v>
      </c>
      <c r="E29" s="123">
        <v>0</v>
      </c>
      <c r="F29" s="123">
        <f t="shared" si="0"/>
        <v>0</v>
      </c>
    </row>
    <row r="30" spans="1:6" x14ac:dyDescent="0.2">
      <c r="A30" s="48">
        <v>7510</v>
      </c>
      <c r="B30" s="48" t="s">
        <v>59</v>
      </c>
      <c r="C30" s="123">
        <v>0</v>
      </c>
      <c r="D30" s="123">
        <v>0</v>
      </c>
      <c r="E30" s="123">
        <v>0</v>
      </c>
      <c r="F30" s="123">
        <f t="shared" si="0"/>
        <v>0</v>
      </c>
    </row>
    <row r="31" spans="1:6" x14ac:dyDescent="0.2">
      <c r="A31" s="48">
        <v>7520</v>
      </c>
      <c r="B31" s="48" t="s">
        <v>58</v>
      </c>
      <c r="C31" s="123">
        <v>0</v>
      </c>
      <c r="D31" s="123">
        <v>0</v>
      </c>
      <c r="E31" s="123">
        <v>0</v>
      </c>
      <c r="F31" s="123">
        <f t="shared" si="0"/>
        <v>0</v>
      </c>
    </row>
    <row r="32" spans="1:6" x14ac:dyDescent="0.2">
      <c r="A32" s="48">
        <v>7610</v>
      </c>
      <c r="B32" s="48" t="s">
        <v>57</v>
      </c>
      <c r="C32" s="123">
        <v>0</v>
      </c>
      <c r="D32" s="123">
        <v>0</v>
      </c>
      <c r="E32" s="123">
        <v>0</v>
      </c>
      <c r="F32" s="123">
        <f t="shared" si="0"/>
        <v>0</v>
      </c>
    </row>
    <row r="33" spans="1:6" x14ac:dyDescent="0.2">
      <c r="A33" s="48">
        <v>7620</v>
      </c>
      <c r="B33" s="48" t="s">
        <v>56</v>
      </c>
      <c r="C33" s="123">
        <v>0</v>
      </c>
      <c r="D33" s="123">
        <v>0</v>
      </c>
      <c r="E33" s="123">
        <v>0</v>
      </c>
      <c r="F33" s="123">
        <f t="shared" si="0"/>
        <v>0</v>
      </c>
    </row>
    <row r="34" spans="1:6" x14ac:dyDescent="0.2">
      <c r="A34" s="48">
        <v>7630</v>
      </c>
      <c r="B34" s="48" t="s">
        <v>55</v>
      </c>
      <c r="C34" s="123">
        <v>0</v>
      </c>
      <c r="D34" s="123">
        <v>0</v>
      </c>
      <c r="E34" s="123">
        <v>0</v>
      </c>
      <c r="F34" s="123">
        <f t="shared" si="0"/>
        <v>0</v>
      </c>
    </row>
    <row r="35" spans="1:6" x14ac:dyDescent="0.2">
      <c r="A35" s="48">
        <v>7640</v>
      </c>
      <c r="B35" s="48" t="s">
        <v>54</v>
      </c>
      <c r="C35" s="123">
        <v>0</v>
      </c>
      <c r="D35" s="123">
        <v>0</v>
      </c>
      <c r="E35" s="123">
        <v>0</v>
      </c>
      <c r="F35" s="123">
        <f t="shared" ref="F35" si="1">C35+D35+E35</f>
        <v>0</v>
      </c>
    </row>
    <row r="36" spans="1:6" x14ac:dyDescent="0.2">
      <c r="C36" s="123"/>
      <c r="D36" s="123"/>
      <c r="E36" s="123"/>
      <c r="F36" s="123"/>
    </row>
    <row r="37" spans="1:6" s="21" customFormat="1" x14ac:dyDescent="0.2">
      <c r="A37" s="129">
        <v>8000</v>
      </c>
      <c r="B37" s="21" t="s">
        <v>53</v>
      </c>
    </row>
    <row r="38" spans="1:6" x14ac:dyDescent="0.2">
      <c r="C38" s="123"/>
      <c r="D38" s="123"/>
      <c r="E38" s="123"/>
      <c r="F38" s="123"/>
    </row>
    <row r="39" spans="1:6" x14ac:dyDescent="0.2">
      <c r="B39" s="186" t="s">
        <v>553</v>
      </c>
      <c r="C39" s="186"/>
      <c r="D39" s="123"/>
      <c r="E39" s="123"/>
      <c r="F39" s="123"/>
    </row>
    <row r="40" spans="1:6" x14ac:dyDescent="0.2">
      <c r="B40" s="151" t="s">
        <v>406</v>
      </c>
      <c r="C40" s="83">
        <f>H1</f>
        <v>2024</v>
      </c>
      <c r="D40" s="123"/>
      <c r="E40" s="123"/>
      <c r="F40" s="123"/>
    </row>
    <row r="41" spans="1:6" x14ac:dyDescent="0.2">
      <c r="A41" s="48">
        <v>8110</v>
      </c>
      <c r="B41" s="31" t="s">
        <v>52</v>
      </c>
      <c r="C41" s="152">
        <v>64564785.469999999</v>
      </c>
      <c r="D41" s="123"/>
      <c r="E41" s="123"/>
      <c r="F41" s="123"/>
    </row>
    <row r="42" spans="1:6" x14ac:dyDescent="0.2">
      <c r="A42" s="48">
        <v>8120</v>
      </c>
      <c r="B42" s="31" t="s">
        <v>51</v>
      </c>
      <c r="C42" s="152">
        <v>40907133.869999997</v>
      </c>
      <c r="D42" s="123"/>
      <c r="E42" s="123"/>
      <c r="F42" s="123"/>
    </row>
    <row r="43" spans="1:6" x14ac:dyDescent="0.2">
      <c r="A43" s="48">
        <v>8130</v>
      </c>
      <c r="B43" s="31" t="s">
        <v>50</v>
      </c>
      <c r="C43" s="152">
        <v>43120564.159999996</v>
      </c>
      <c r="D43" s="123"/>
      <c r="E43" s="123"/>
      <c r="F43" s="123"/>
    </row>
    <row r="44" spans="1:6" x14ac:dyDescent="0.2">
      <c r="A44" s="48">
        <v>8140</v>
      </c>
      <c r="B44" s="31" t="s">
        <v>49</v>
      </c>
      <c r="C44" s="152">
        <v>64564785.469999999</v>
      </c>
      <c r="D44" s="123"/>
      <c r="E44" s="123"/>
      <c r="F44" s="123"/>
    </row>
    <row r="45" spans="1:6" x14ac:dyDescent="0.2">
      <c r="A45" s="48">
        <v>8150</v>
      </c>
      <c r="B45" s="31" t="s">
        <v>48</v>
      </c>
      <c r="C45" s="152">
        <v>64564785.469999999</v>
      </c>
      <c r="D45" s="123"/>
      <c r="E45" s="123"/>
      <c r="F45" s="123"/>
    </row>
    <row r="46" spans="1:6" x14ac:dyDescent="0.2">
      <c r="B46" s="32"/>
      <c r="C46" s="153"/>
      <c r="D46" s="123"/>
      <c r="E46" s="123"/>
      <c r="F46" s="123"/>
    </row>
    <row r="47" spans="1:6" x14ac:dyDescent="0.2">
      <c r="B47" s="154"/>
      <c r="C47" s="155"/>
      <c r="D47" s="123"/>
      <c r="E47" s="123"/>
      <c r="F47" s="123"/>
    </row>
    <row r="48" spans="1:6" x14ac:dyDescent="0.2">
      <c r="B48" s="186" t="s">
        <v>554</v>
      </c>
      <c r="C48" s="186"/>
    </row>
    <row r="49" spans="1:4" x14ac:dyDescent="0.2">
      <c r="B49" s="156" t="s">
        <v>406</v>
      </c>
      <c r="C49" s="83">
        <f>H1</f>
        <v>2024</v>
      </c>
    </row>
    <row r="50" spans="1:4" x14ac:dyDescent="0.2">
      <c r="A50" s="48">
        <v>8210</v>
      </c>
      <c r="B50" s="31" t="s">
        <v>47</v>
      </c>
      <c r="C50" s="157">
        <v>48692166.719999999</v>
      </c>
    </row>
    <row r="51" spans="1:4" x14ac:dyDescent="0.2">
      <c r="A51" s="48">
        <v>8220</v>
      </c>
      <c r="B51" s="31" t="s">
        <v>46</v>
      </c>
      <c r="C51" s="157">
        <v>25034515.120000001</v>
      </c>
    </row>
    <row r="52" spans="1:4" x14ac:dyDescent="0.2">
      <c r="A52" s="48">
        <v>8230</v>
      </c>
      <c r="B52" s="31" t="s">
        <v>600</v>
      </c>
      <c r="C52" s="157">
        <v>41841729.240000002</v>
      </c>
    </row>
    <row r="53" spans="1:4" x14ac:dyDescent="0.2">
      <c r="A53" s="48">
        <v>8240</v>
      </c>
      <c r="B53" s="31" t="s">
        <v>45</v>
      </c>
      <c r="C53" s="157">
        <v>6146007.7400000002</v>
      </c>
    </row>
    <row r="54" spans="1:4" x14ac:dyDescent="0.2">
      <c r="A54" s="48">
        <v>8250</v>
      </c>
      <c r="B54" s="31" t="s">
        <v>44</v>
      </c>
      <c r="C54" s="157">
        <v>48692166.719999999</v>
      </c>
    </row>
    <row r="55" spans="1:4" x14ac:dyDescent="0.2">
      <c r="A55" s="48">
        <v>8260</v>
      </c>
      <c r="B55" s="31" t="s">
        <v>43</v>
      </c>
      <c r="C55" s="157">
        <v>1909041</v>
      </c>
    </row>
    <row r="56" spans="1:4" x14ac:dyDescent="0.2">
      <c r="A56" s="48">
        <v>8270</v>
      </c>
      <c r="B56" s="31" t="s">
        <v>42</v>
      </c>
      <c r="C56" s="157">
        <v>46783125.719999999</v>
      </c>
      <c r="D56" s="123"/>
    </row>
    <row r="58" spans="1:4" x14ac:dyDescent="0.2">
      <c r="B58" s="97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2025-01-22T21:52:18Z</cp:lastPrinted>
  <dcterms:created xsi:type="dcterms:W3CDTF">2012-12-11T20:36:24Z</dcterms:created>
  <dcterms:modified xsi:type="dcterms:W3CDTF">2025-01-23T15:25:23Z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