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ASEG\DIGITAL_3er trim\"/>
    </mc:Choice>
  </mc:AlternateContent>
  <xr:revisionPtr revIDLastSave="0" documentId="13_ncr:1_{68153DD8-71FC-4CAF-9FBA-D5D52E9E783F}" xr6:coauthVersionLast="47" xr6:coauthVersionMax="47" xr10:uidLastSave="{00000000-0000-0000-0000-000000000000}"/>
  <bookViews>
    <workbookView xWindow="-120" yWindow="-120" windowWidth="29040" windowHeight="1584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<sst xmlns="http://schemas.openxmlformats.org/spreadsheetml/2006/main" count="863" uniqueCount="607">
  <si>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</si>
  <si>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</si>
  <si>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</si>
  <si>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</si>
  <si>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</si>
  <si>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</si>
  <si>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</si>
  <si>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</si>
  <si>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</si>
  <si>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</si>
  <si>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</si>
  <si>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</si>
  <si>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</si>
  <si>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</si>
  <si>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</si>
  <si>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</si>
  <si>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</si>
  <si>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</si>
  <si>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</si>
  <si>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</si>
  <si>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</si>
  <si>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</si>
  <si>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</si>
  <si>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</si>
  <si>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</si>
  <si>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</si>
  <si>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</si>
  <si>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</si>
  <si>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</si>
  <si>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</si>
  <si>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</si>
  <si>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</si>
  <si>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</si>
  <si>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</si>
  <si>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</si>
  <si>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</si>
  <si>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</si>
  <si>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</si>
  <si>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</si>
  <si>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</si>
  <si>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</si>
  <si>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</si>
  <si>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</si>
  <si>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</si>
  <si>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</si>
  <si>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</si>
  <si>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</si>
  <si>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</si>
  <si>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</si>
  <si>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</si>
  <si>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</si>
  <si>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</si>
  <si>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</si>
  <si>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</si>
  <si>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</si>
  <si>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</si>
  <si>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</si>
  <si>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</si>
  <si>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</si>
  <si>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</si>
  <si>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</si>
  <si>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</si>
  <si>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</si>
  <si>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</si>
  <si>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</si>
  <si>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</si>
  <si>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</si>
  <si>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</si>
  <si>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</si>
  <si>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</si>
  <si>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</si>
  <si>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</si>
  <si>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</si>
  <si>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</si>
  <si>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</si>
  <si>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</si>
  <si>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</si>
  <si>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</si>
  <si>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</si>
  <si>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</si>
  <si>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</si>
  <si>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</si>
  <si>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</si>
  <si>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</si>
  <si>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</si>
  <si>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</si>
  <si>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</si>
  <si>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</si>
  <si>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</si>
  <si>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</si>
  <si>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</si>
  <si>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</si>
  <si>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</si>
  <si>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</si>
  <si>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</si>
  <si>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</si>
  <si>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</si>
  <si>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</si>
  <si>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</si>
  <si>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</si>
  <si>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</si>
  <si>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</si>
  <si>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</si>
  <si>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</si>
  <si>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</si>
  <si>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</si>
  <si>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</si>
  <si>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</si>
  <si>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</si>
  <si>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</si>
  <si>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</si>
  <si>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</si>
  <si>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</si>
  <si>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</si>
  <si>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</si>
  <si>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</si>
  <si>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</si>
  <si>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</si>
  <si>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</si>
  <si>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</si>
  <si>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</si>
  <si>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</si>
  <si>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</si>
  <si>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</si>
  <si>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</si>
  <si>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</si>
  <si>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</si>
  <si>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</si>
  <si>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</si>
  <si>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</si>
  <si>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</si>
  <si>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</si>
  <si>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</si>
  <si>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</si>
  <si>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</si>
  <si>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</si>
  <si>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</si>
  <si>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</si>
  <si>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</si>
  <si>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</si>
  <si>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</si>
  <si>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</si>
  <si>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</si>
  <si>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</si>
  <si>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</si>
  <si>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</si>
  <si>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</si>
  <si>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</si>
  <si>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</si>
  <si>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</si>
  <si>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</si>
  <si>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</si>
  <si>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</si>
  <si>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</si>
  <si>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</si>
  <si>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</si>
  <si>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</si>
  <si>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</si>
  <si>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</si>
  <si>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</si>
  <si>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</si>
  <si>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</si>
  <si>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</si>
  <si>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</si>
  <si>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</si>
  <si>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</si>
  <si>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</si>
  <si>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</si>
  <si>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</si>
  <si>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</si>
  <si>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</si>
  <si>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</si>
  <si>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</si>
  <si>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</si>
  <si>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</si>
  <si>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</si>
  <si>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</si>
  <si>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</si>
  <si>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</si>
  <si>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</si>
  <si>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</si>
  <si>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</si>
  <si>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</si>
  <si>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</si>
  <si>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</si>
  <si>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</si>
  <si>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</si>
  <si>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</si>
  <si>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</si>
  <si>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</si>
  <si>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</si>
  <si>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</si>
  <si>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</si>
  <si>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</si>
  <si>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</si>
  <si>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</si>
  <si>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</si>
  <si>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</si>
  <si>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</si>
  <si>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</si>
  <si>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</si>
  <si>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</si>
  <si>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</si>
  <si>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</si>
  <si>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</si>
  <si>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</si>
  <si>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</si>
  <si>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</si>
  <si>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</si>
  <si>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</si>
  <si>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</si>
  <si>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</si>
  <si>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</si>
  <si>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</si>
  <si>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</si>
  <si>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</si>
  <si>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</si>
  <si>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</si>
  <si>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</si>
  <si>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</si>
  <si>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</si>
  <si>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</si>
  <si>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</si>
  <si>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</si>
  <si>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</si>
  <si>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</si>
  <si>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</si>
  <si>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</si>
  <si>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</si>
  <si>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</si>
  <si>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</si>
  <si>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</si>
  <si>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</si>
  <si>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</si>
  <si>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</si>
  <si>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</si>
  <si>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</si>
  <si>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</si>
  <si>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</si>
  <si>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</si>
  <si>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</si>
  <si>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</si>
  <si>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</si>
  <si>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</si>
  <si>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</si>
  <si>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</si>
  <si>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</si>
  <si>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</si>
  <si>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</si>
  <si>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</si>
  <si>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</si>
  <si>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</si>
  <si>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</si>
  <si>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</si>
  <si>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</si>
  <si>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</si>
  <si>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</si>
  <si>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</si>
  <si>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</si>
  <si>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</si>
  <si>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</si>
  <si>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</si>
  <si>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</si>
  <si>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</si>
  <si>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</si>
  <si>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</si>
  <si>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</si>
  <si>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</si>
  <si>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</si>
  <si>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</si>
  <si>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</si>
  <si>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</si>
  <si>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</si>
  <si>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</si>
  <si>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</si>
  <si>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</si>
  <si>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</si>
  <si>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</si>
  <si>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</si>
  <si>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</si>
  <si>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</si>
  <si>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</si>
  <si>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</si>
  <si>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</si>
  <si>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</si>
  <si>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</si>
  <si>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</si>
  <si>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</si>
  <si>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</si>
  <si>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</si>
  <si>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</si>
  <si>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</si>
  <si>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</si>
  <si>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</si>
  <si>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</si>
  <si>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</si>
  <si>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</si>
  <si>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</si>
  <si>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</si>
  <si>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</si>
  <si>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</si>
  <si>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</si>
  <si>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</si>
  <si>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</si>
  <si>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</si>
  <si>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</si>
  <si>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</si>
  <si>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</si>
  <si>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</si>
  <si>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</si>
  <si>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</si>
  <si>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</si>
  <si>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</si>
  <si>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</si>
  <si>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</si>
  <si>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</si>
  <si>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</si>
  <si>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</si>
  <si>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</si>
  <si>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</si>
  <si>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</si>
  <si>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</si>
  <si>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</si>
  <si>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</si>
  <si>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</si>
  <si>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</si>
  <si>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</si>
  <si>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</si>
  <si>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</si>
  <si>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</si>
  <si>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</si>
  <si>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</si>
  <si>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</si>
  <si>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</si>
  <si>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</si>
  <si>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</si>
  <si>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</si>
  <si>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</si>
  <si>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</si>
  <si>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</si>
  <si>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</si>
  <si>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</si>
  <si>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</si>
  <si>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</si>
  <si>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</si>
  <si>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</si>
  <si>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</si>
  <si>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</si>
  <si>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</si>
  <si>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</si>
  <si>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</si>
  <si>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</si>
  <si>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</si>
  <si>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</si>
  <si>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</si>
  <si>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</si>
  <si>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</si>
  <si>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</si>
  <si>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</si>
  <si>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</si>
  <si>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</si>
  <si>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</si>
  <si>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</si>
  <si>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</si>
  <si>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</si>
  <si>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</si>
  <si>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</si>
  <si>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</si>
  <si>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</si>
  <si>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</si>
  <si>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</si>
  <si>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</si>
  <si>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</si>
  <si>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</si>
  <si>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</si>
  <si>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</si>
  <si>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</si>
  <si>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</si>
  <si>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</si>
  <si>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</si>
  <si>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</si>
  <si>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</si>
  <si>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</si>
  <si>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</si>
  <si>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</si>
  <si>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</si>
  <si>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</si>
  <si>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</si>
  <si>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</si>
  <si>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</si>
  <si>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</si>
  <si>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</si>
  <si>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</si>
  <si>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</si>
  <si>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</si>
  <si>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</si>
  <si>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</si>
  <si>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</si>
  <si>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</si>
  <si>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</si>
  <si>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</si>
  <si>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</si>
  <si>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</si>
  <si>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</si>
  <si>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</si>
  <si>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</si>
  <si>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</si>
  <si>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</si>
  <si>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</si>
  <si>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</si>
  <si>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</si>
  <si>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</si>
  <si>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</si>
  <si>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</si>
  <si>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</si>
  <si>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</si>
  <si>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</si>
  <si>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</si>
  <si>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</si>
  <si>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</si>
  <si>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</si>
  <si>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</si>
  <si>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</si>
  <si>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</si>
  <si>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</si>
  <si>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</si>
  <si>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</si>
  <si>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</si>
  <si>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</si>
  <si>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</si>
  <si>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</si>
  <si>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</si>
  <si>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</si>
  <si>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</si>
  <si>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</si>
  <si>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</si>
  <si>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</si>
  <si>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</si>
  <si>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</si>
  <si>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</si>
  <si>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</si>
  <si>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</si>
  <si>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</si>
  <si>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</si>
  <si>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</si>
  <si>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</si>
  <si>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</si>
  <si>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</si>
  <si>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</si>
  <si>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</si>
  <si>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</si>
  <si>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</si>
  <si>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</si>
  <si>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</si>
  <si>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</si>
  <si>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</si>
  <si>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</si>
  <si>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</si>
  <si>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</si>
  <si>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</si>
  <si>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</si>
  <si>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</si>
  <si>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</si>
  <si>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</si>
  <si>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</si>
  <si>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</si>
  <si>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</si>
  <si>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</si>
  <si>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</si>
  <si>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</si>
  <si>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</si>
  <si>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</si>
  <si>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</si>
  <si>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</si>
  <si>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</si>
  <si>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</si>
  <si>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</si>
  <si>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</si>
  <si>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</si>
  <si>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</si>
  <si>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</si>
  <si>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</si>
  <si>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</si>
  <si>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</si>
  <si>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</si>
  <si>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</si>
  <si>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</si>
  <si>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</si>
  <si>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</si>
  <si>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</si>
  <si>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</si>
  <si>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</si>
  <si>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</si>
  <si>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</si>
  <si>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</si>
  <si>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</si>
  <si>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</si>
  <si>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</si>
  <si>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</si>
  <si>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</si>
  <si>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</si>
  <si>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</si>
  <si>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</si>
  <si>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</si>
  <si>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</si>
  <si>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</si>
  <si>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</si>
  <si>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</si>
  <si>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</si>
  <si>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</si>
  <si>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</si>
  <si>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</si>
  <si>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</si>
  <si>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</si>
  <si>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</si>
  <si>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</si>
  <si>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</si>
  <si>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</si>
  <si>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</si>
  <si>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</si>
  <si>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</si>
  <si>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</si>
  <si>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</si>
  <si>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</si>
  <si>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</si>
  <si>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</si>
  <si>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</si>
  <si>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</si>
  <si>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</si>
  <si>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</si>
  <si>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</si>
  <si>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</si>
  <si>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</si>
  <si>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</si>
  <si>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</si>
  <si>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</si>
  <si>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</si>
  <si>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</si>
  <si>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</si>
  <si>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</si>
  <si>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</si>
  <si>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</si>
  <si>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</si>
  <si>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</si>
  <si>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</si>
  <si>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</si>
  <si>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</si>
  <si>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</si>
  <si>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</si>
  <si>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</si>
  <si>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</si>
  <si>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</si>
  <si>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</si>
  <si>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</si>
  <si>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</si>
  <si>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</si>
  <si>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</si>
  <si>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</si>
  <si>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</si>
  <si>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</si>
  <si>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</si>
  <si>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</si>
  <si>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</si>
  <si>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</si>
  <si>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</si>
  <si>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</si>
  <si>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</si>
  <si>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</si>
  <si>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</si>
  <si>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</si>
  <si>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</si>
  <si>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</si>
  <si>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</si>
  <si>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</si>
  <si>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</si>
  <si>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</si>
  <si>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</si>
  <si>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</si>
  <si>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</si>
  <si>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</si>
  <si>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</si>
  <si>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</si>
  <si>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</si>
  <si>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</si>
  <si>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</si>
  <si>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</si>
  <si>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</si>
  <si>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</si>
  <si>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</si>
  <si>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</si>
  <si>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</si>
  <si>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</si>
  <si>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</si>
  <si>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</si>
  <si>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</si>
  <si>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</si>
  <si>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</si>
  <si>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</si>
  <si>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</si>
  <si>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</si>
  <si>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</si>
  <si>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INSTITUTO TECNOLOGICO SUPERIOR DE GUANAJUATO</t>
  </si>
  <si>
    <t>Del 1 de Enero al 30 de Septiembre de 2024</t>
  </si>
  <si>
    <t>Ing. Eusebio Vega Pérez</t>
  </si>
  <si>
    <t>Lic. Félix Valencia Rocha</t>
  </si>
  <si>
    <t>Director General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</si>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</sst>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0000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Calibri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2B956F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7" fillId="0" borderId="0" applyNumberFormat="0" applyFill="0" applyBorder="0" applyAlignment="0" applyProtection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05">
    <xf numFmtId="0" fontId="0" fillId="0" borderId="0" xfId="0"/>
    <xf numFmtId="0" fontId="5" fillId="0" borderId="0" xfId="8" applyFont="1"/>
    <xf numFmtId="0" fontId="5" fillId="0" borderId="0" xfId="9" applyFont="1"/>
    <xf numFmtId="0" fontId="3" fillId="0" borderId="0" xfId="10" applyFont="1"/>
    <xf numFmtId="0" fontId="5" fillId="0" borderId="0" xfId="0" applyFont="1"/>
    <xf numFmtId="0" fontId="19" fillId="0" borderId="0" xfId="0" applyFont="1" applyProtection="1">
      <protection locked="0"/>
    </xf>
    <xf numFmtId="0" fontId="1" fillId="0" borderId="7" xfId="0" applyFont="1" applyBorder="1" applyProtection="1"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3" fillId="3" borderId="11" xfId="8" applyFont="1" applyFill="1" applyBorder="1" applyAlignment="1">
      <alignment horizontal="right" vertical="center"/>
    </xf>
    <xf numFmtId="0" fontId="13" fillId="3" borderId="0" xfId="8" applyFont="1" applyFill="1" applyAlignment="1">
      <alignment horizontal="right" vertical="center"/>
    </xf>
    <xf numFmtId="0" fontId="15" fillId="3" borderId="16" xfId="8" applyFont="1" applyFill="1" applyBorder="1" applyAlignment="1">
      <alignment horizontal="left" vertical="center"/>
    </xf>
    <xf numFmtId="0" fontId="11" fillId="3" borderId="0" xfId="8" applyFont="1" applyFill="1" applyAlignment="1">
      <alignment horizontal="left" vertical="center"/>
    </xf>
    <xf numFmtId="0" fontId="18" fillId="0" borderId="8" xfId="11" applyFont="1" applyFill="1" applyBorder="1" applyProtection="1">
      <protection locked="0"/>
    </xf>
    <xf numFmtId="0" fontId="15" fillId="3" borderId="17" xfId="8" applyFont="1" applyFill="1" applyBorder="1" applyAlignment="1">
      <alignment vertical="center"/>
    </xf>
    <xf numFmtId="0" fontId="16" fillId="0" borderId="0" xfId="8" applyFont="1" applyAlignment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15" fillId="3" borderId="17" xfId="8" applyFont="1" applyFill="1" applyBorder="1" applyAlignment="1">
      <alignment horizontal="left" vertical="center"/>
    </xf>
    <xf numFmtId="0" fontId="1" fillId="0" borderId="6" xfId="0" applyFont="1" applyBorder="1" applyProtection="1">
      <protection locked="0"/>
    </xf>
    <xf numFmtId="0" fontId="1" fillId="0" borderId="0" xfId="3" applyFont="1" applyProtection="1">
      <protection locked="0"/>
    </xf>
    <xf numFmtId="0" fontId="18" fillId="0" borderId="4" xfId="11" applyFont="1" applyFill="1" applyBorder="1" applyAlignment="1" applyProtection="1">
      <alignment horizontal="center"/>
      <protection locked="0"/>
    </xf>
    <xf numFmtId="0" fontId="1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3" fontId="1" fillId="0" borderId="0" xfId="12" applyNumberFormat="1" applyFont="1"/>
    <xf numFmtId="3" fontId="11" fillId="0" borderId="0" xfId="12" applyNumberFormat="1" applyFont="1"/>
    <xf numFmtId="3" fontId="16" fillId="0" borderId="0" xfId="8" applyNumberFormat="1" applyFont="1"/>
    <xf numFmtId="4" fontId="16" fillId="0" borderId="0" xfId="9" applyNumberFormat="1" applyFont="1"/>
    <xf numFmtId="3" fontId="16" fillId="0" borderId="0" xfId="9" applyNumberFormat="1" applyFont="1"/>
    <xf numFmtId="3" fontId="13" fillId="0" borderId="0" xfId="9" applyNumberFormat="1" applyFont="1"/>
    <xf numFmtId="0" fontId="16" fillId="11" borderId="0" xfId="71" applyFont="1" applyFill="1" applyAlignment="1">
      <alignment horizontal="center" vertical="center"/>
    </xf>
    <xf numFmtId="0" fontId="1" fillId="12" borderId="0" xfId="54" applyFont="1" applyFill="1" applyAlignment="1" applyProtection="1">
      <alignment horizontal="center" vertical="top" wrapText="1"/>
      <protection locked="0"/>
    </xf>
    <xf numFmtId="0" fontId="10" fillId="12" borderId="0" xfId="54" applyFont="1" applyFill="1" applyAlignment="1">
      <alignment horizontal="center"/>
    </xf>
    <xf numFmtId="3" fontId="13" fillId="7" borderId="1" xfId="13" applyNumberFormat="1" applyFont="1" applyFill="1" applyBorder="1" applyAlignment="1">
      <alignment horizontal="right" vertical="center" wrapText="1" indent="1"/>
    </xf>
    <xf numFmtId="3" fontId="13" fillId="7" borderId="1" xfId="13" applyNumberFormat="1" applyFont="1" applyFill="1" applyBorder="1" applyAlignment="1">
      <alignment horizontal="right" vertical="center"/>
    </xf>
    <xf numFmtId="0" fontId="16" fillId="0" borderId="0" xfId="8" applyFont="1" applyAlignment="1">
      <alignment vertical="center"/>
    </xf>
    <xf numFmtId="0" fontId="15" fillId="4" borderId="0" xfId="8" applyFont="1" applyFill="1" applyAlignment="1">
      <alignment horizontal="center" vertical="center"/>
    </xf>
    <xf numFmtId="0" fontId="15" fillId="4" borderId="0" xfId="8" applyFont="1" applyFill="1"/>
    <xf numFmtId="0" fontId="16" fillId="0" borderId="0" xfId="8" applyFont="1"/>
    <xf numFmtId="0" fontId="15" fillId="4" borderId="0" xfId="12" applyFont="1" applyFill="1"/>
    <xf numFmtId="0" fontId="17" fillId="5" borderId="0" xfId="12" applyFont="1" applyFill="1"/>
    <xf numFmtId="9" fontId="1" fillId="0" borderId="0" xfId="14" applyFont="1"/>
    <xf numFmtId="0" fontId="16" fillId="0" borderId="0" xfId="12" applyFont="1"/>
    <xf numFmtId="0" fontId="1" fillId="0" borderId="0" xfId="12" applyFont="1"/>
    <xf numFmtId="9" fontId="11" fillId="0" borderId="0" xfId="12" applyNumberFormat="1" applyFont="1"/>
    <xf numFmtId="9" fontId="1" fillId="0" borderId="0" xfId="12" applyNumberFormat="1" applyFont="1"/>
    <xf numFmtId="0" fontId="17" fillId="5" borderId="0" xfId="8" applyFont="1" applyFill="1"/>
    <xf numFmtId="0" fontId="16" fillId="0" borderId="0" xfId="8" applyFont="1" applyAlignment="1">
      <alignment horizontal="center"/>
    </xf>
    <xf numFmtId="4" fontId="16" fillId="0" borderId="0" xfId="8" applyNumberFormat="1" applyFont="1"/>
    <xf numFmtId="4" fontId="16" fillId="2" borderId="0" xfId="8" applyNumberFormat="1" applyFont="1" applyFill="1"/>
    <xf numFmtId="0" fontId="17" fillId="6" borderId="0" xfId="8" applyFont="1" applyFill="1"/>
    <xf numFmtId="0" fontId="15" fillId="8" borderId="0" xfId="0" applyFont="1" applyFill="1"/>
    <xf numFmtId="0" fontId="17" fillId="9" borderId="0" xfId="0" applyFont="1" applyFill="1"/>
    <xf numFmtId="0" fontId="17" fillId="10" borderId="0" xfId="0" applyFont="1" applyFill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13" fillId="3" borderId="0" xfId="9" applyFont="1" applyFill="1" applyAlignment="1">
      <alignment horizontal="right" vertical="center"/>
    </xf>
    <xf numFmtId="0" fontId="11" fillId="3" borderId="0" xfId="9" applyFont="1" applyFill="1" applyAlignment="1">
      <alignment horizontal="left" vertical="center"/>
    </xf>
    <xf numFmtId="0" fontId="16" fillId="0" borderId="0" xfId="9" applyFont="1"/>
    <xf numFmtId="0" fontId="15" fillId="4" borderId="0" xfId="9" applyFont="1" applyFill="1" applyAlignment="1">
      <alignment horizontal="center" vertical="center"/>
    </xf>
    <xf numFmtId="0" fontId="15" fillId="4" borderId="0" xfId="9" applyFont="1" applyFill="1"/>
    <xf numFmtId="0" fontId="17" fillId="5" borderId="0" xfId="9" applyFont="1" applyFill="1"/>
    <xf numFmtId="0" fontId="16" fillId="0" borderId="0" xfId="9" applyFont="1" applyAlignment="1">
      <alignment horizontal="center"/>
    </xf>
    <xf numFmtId="0" fontId="16" fillId="0" borderId="0" xfId="9" applyFont="1" applyAlignment="1">
      <alignment vertical="center"/>
    </xf>
    <xf numFmtId="0" fontId="17" fillId="5" borderId="0" xfId="9" applyFont="1" applyFill="1" applyAlignment="1">
      <alignment horizont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9" applyFont="1" applyAlignment="1">
      <alignment horizontal="left" indent="1"/>
    </xf>
    <xf numFmtId="0" fontId="11" fillId="0" borderId="0" xfId="9" applyFont="1"/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9" quotePrefix="1" applyFont="1" applyAlignment="1">
      <alignment horizontal="left" indent="1"/>
    </xf>
    <xf numFmtId="0" fontId="13" fillId="7" borderId="2" xfId="13" applyFont="1" applyFill="1" applyBorder="1" applyAlignment="1">
      <alignment vertical="center"/>
    </xf>
    <xf numFmtId="0" fontId="13" fillId="7" borderId="2" xfId="13" applyFont="1" applyFill="1" applyBorder="1" applyAlignment="1">
      <alignment horizontal="center" vertical="center"/>
    </xf>
    <xf numFmtId="0" fontId="10" fillId="0" borderId="0" xfId="13" applyFont="1"/>
    <xf numFmtId="0" fontId="10" fillId="0" borderId="0" xfId="10" applyFont="1"/>
    <xf numFmtId="0" fontId="10" fillId="0" borderId="2" xfId="13" applyFont="1" applyBorder="1"/>
    <xf numFmtId="0" fontId="1" fillId="0" borderId="2" xfId="13" applyFont="1" applyBorder="1" applyAlignment="1">
      <alignment horizontal="left"/>
    </xf>
    <xf numFmtId="0" fontId="13" fillId="7" borderId="1" xfId="13" applyFont="1" applyFill="1" applyBorder="1" applyAlignment="1">
      <alignment vertical="center"/>
    </xf>
    <xf numFmtId="0" fontId="13" fillId="7" borderId="13" xfId="13" applyFont="1" applyFill="1" applyBorder="1" applyAlignment="1">
      <alignment vertical="center"/>
    </xf>
    <xf numFmtId="0" fontId="10" fillId="0" borderId="9" xfId="13" applyFont="1" applyBorder="1"/>
    <xf numFmtId="0" fontId="13" fillId="2" borderId="2" xfId="13" applyFont="1" applyFill="1" applyBorder="1" applyAlignment="1">
      <alignment vertical="center"/>
    </xf>
    <xf numFmtId="0" fontId="1" fillId="0" borderId="1" xfId="13" applyFont="1" applyBorder="1" applyAlignment="1">
      <alignment horizontal="left" vertical="center" indent="1"/>
    </xf>
    <xf numFmtId="0" fontId="1" fillId="0" borderId="11" xfId="13" applyFont="1" applyBorder="1" applyAlignment="1">
      <alignment horizontal="left" vertical="center" indent="1"/>
    </xf>
    <xf numFmtId="4" fontId="16" fillId="0" borderId="11" xfId="13" applyNumberFormat="1" applyFont="1" applyBorder="1" applyAlignment="1">
      <alignment horizontal="right" vertical="center" wrapText="1" indent="1"/>
    </xf>
    <xf numFmtId="4" fontId="16" fillId="0" borderId="11" xfId="13" applyNumberFormat="1" applyFont="1" applyBorder="1" applyAlignment="1">
      <alignment horizontal="right" vertical="center" indent="1"/>
    </xf>
    <xf numFmtId="3" fontId="16" fillId="2" borderId="0" xfId="8" applyNumberFormat="1" applyFont="1" applyFill="1"/>
    <xf numFmtId="3" fontId="16" fillId="0" borderId="0" xfId="0" applyNumberFormat="1" applyFont="1"/>
    <xf numFmtId="3" fontId="14" fillId="0" borderId="0" xfId="0" applyNumberFormat="1" applyFont="1"/>
    <xf numFmtId="3" fontId="10" fillId="0" borderId="0" xfId="0" applyNumberFormat="1" applyFont="1"/>
    <xf numFmtId="3" fontId="16" fillId="0" borderId="1" xfId="13" applyNumberFormat="1" applyFont="1" applyBorder="1" applyAlignment="1">
      <alignment horizontal="right" vertical="center" wrapText="1" indent="1"/>
    </xf>
    <xf numFmtId="3" fontId="16" fillId="0" borderId="12" xfId="13" applyNumberFormat="1" applyFont="1" applyBorder="1" applyAlignment="1">
      <alignment horizontal="right" vertical="center" wrapText="1" indent="1"/>
    </xf>
    <xf numFmtId="0" fontId="11" fillId="0" borderId="8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left" indent="1"/>
      <protection locked="0"/>
    </xf>
    <xf numFmtId="0" fontId="1" fillId="0" borderId="8" xfId="0" applyFont="1" applyBorder="1" applyProtection="1"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7" fillId="5" borderId="0" xfId="12" applyFont="1" applyFill="1" applyAlignment="1">
      <alignment horizontal="center"/>
    </xf>
    <xf numFmtId="0" fontId="17" fillId="5" borderId="0" xfId="12" applyFont="1" applyFill="1" applyAlignment="1">
      <alignment horizontal="center" vertical="center"/>
    </xf>
    <xf numFmtId="0" fontId="11" fillId="0" borderId="0" xfId="12" applyFont="1" applyAlignment="1">
      <alignment horizontal="center" vertical="center"/>
    </xf>
    <xf numFmtId="0" fontId="1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1" fillId="0" borderId="0" xfId="12" applyFont="1" applyAlignment="1">
      <alignment wrapText="1"/>
    </xf>
    <xf numFmtId="0" fontId="11" fillId="0" borderId="0" xfId="12" applyFont="1" applyAlignment="1">
      <alignment horizontal="center"/>
    </xf>
    <xf numFmtId="0" fontId="1" fillId="0" borderId="0" xfId="12" applyFont="1" applyAlignment="1">
      <alignment horizontal="center"/>
    </xf>
    <xf numFmtId="0" fontId="15" fillId="0" borderId="0" xfId="9" applyFont="1" applyFill="1"/>
    <xf numFmtId="0" fontId="17" fillId="0" borderId="0" xfId="9" applyFont="1" applyFill="1"/>
    <xf numFmtId="0" fontId="16" fillId="0" borderId="0" xfId="9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0" fontId="14" fillId="0" borderId="0" xfId="0" applyFont="1"/>
    <xf numFmtId="0" fontId="10" fillId="0" borderId="0" xfId="0" applyFont="1"/>
    <xf numFmtId="0" fontId="16" fillId="0" borderId="0" xfId="2" applyFont="1" applyAlignment="1">
      <alignment horizontal="center"/>
    </xf>
    <xf numFmtId="0" fontId="16" fillId="0" borderId="0" xfId="2" applyFont="1"/>
    <xf numFmtId="0" fontId="11" fillId="0" borderId="0" xfId="2" applyFont="1"/>
    <xf numFmtId="0" fontId="1" fillId="0" borderId="0" xfId="2" applyFont="1"/>
    <xf numFmtId="0" fontId="13" fillId="0" borderId="0" xfId="2" applyFont="1" applyAlignment="1">
      <alignment horizontal="left" indent="1"/>
    </xf>
    <xf numFmtId="0" fontId="1" fillId="0" borderId="0" xfId="9" applyFont="1"/>
    <xf numFmtId="3" fontId="13" fillId="0" borderId="0" xfId="0" applyNumberFormat="1" applyFont="1"/>
    <xf numFmtId="3" fontId="13" fillId="0" borderId="0" xfId="19" applyNumberFormat="1" applyFont="1" applyFill="1"/>
    <xf numFmtId="3" fontId="16" fillId="0" borderId="0" xfId="19" applyNumberFormat="1" applyFont="1" applyFill="1"/>
    <xf numFmtId="3" fontId="13" fillId="0" borderId="0" xfId="18" applyNumberFormat="1" applyFont="1" applyFill="1"/>
    <xf numFmtId="3" fontId="16" fillId="0" borderId="0" xfId="18" applyNumberFormat="1" applyFont="1" applyFill="1"/>
    <xf numFmtId="3" fontId="13" fillId="0" borderId="0" xfId="2" applyNumberFormat="1" applyFont="1"/>
    <xf numFmtId="3" fontId="16" fillId="0" borderId="0" xfId="2" applyNumberFormat="1" applyFont="1"/>
    <xf numFmtId="3" fontId="10" fillId="0" borderId="0" xfId="2" applyNumberFormat="1" applyFont="1" applyAlignment="1" applyProtection="1">
      <alignment vertical="top"/>
      <protection locked="0"/>
    </xf>
    <xf numFmtId="0" fontId="10" fillId="0" borderId="0" xfId="10" applyFont="1" applyAlignment="1">
      <alignment vertical="center"/>
    </xf>
    <xf numFmtId="0" fontId="14" fillId="0" borderId="0" xfId="10" applyFont="1"/>
    <xf numFmtId="0" fontId="13" fillId="7" borderId="1" xfId="13" applyFont="1" applyFill="1" applyBorder="1" applyAlignment="1">
      <alignment horizontal="center" vertical="center" wrapText="1"/>
    </xf>
    <xf numFmtId="0" fontId="13" fillId="0" borderId="9" xfId="13" applyFont="1" applyBorder="1" applyAlignment="1">
      <alignment vertical="center"/>
    </xf>
    <xf numFmtId="0" fontId="13" fillId="0" borderId="9" xfId="13" applyFont="1" applyBorder="1" applyAlignment="1">
      <alignment horizontal="right" vertical="center"/>
    </xf>
    <xf numFmtId="0" fontId="13" fillId="0" borderId="2" xfId="13" applyFont="1" applyBorder="1" applyAlignment="1">
      <alignment vertical="center"/>
    </xf>
    <xf numFmtId="3" fontId="13" fillId="0" borderId="1" xfId="13" applyNumberFormat="1" applyFont="1" applyBorder="1" applyAlignment="1">
      <alignment horizontal="right" vertical="center" wrapText="1" indent="1"/>
    </xf>
    <xf numFmtId="0" fontId="1" fillId="0" borderId="2" xfId="13" applyFont="1" applyBorder="1" applyAlignment="1">
      <alignment vertical="center"/>
    </xf>
    <xf numFmtId="0" fontId="1" fillId="0" borderId="9" xfId="13" applyFont="1" applyBorder="1" applyAlignment="1">
      <alignment horizontal="left" vertical="center" indent="1"/>
    </xf>
    <xf numFmtId="0" fontId="16" fillId="0" borderId="12" xfId="13" applyFont="1" applyBorder="1" applyAlignment="1">
      <alignment horizontal="left" vertical="center" wrapText="1" indent="1"/>
    </xf>
    <xf numFmtId="0" fontId="16" fillId="0" borderId="2" xfId="13" applyFont="1" applyBorder="1" applyAlignment="1">
      <alignment horizontal="left" vertical="center"/>
    </xf>
    <xf numFmtId="0" fontId="16" fillId="0" borderId="9" xfId="13" applyFont="1" applyBorder="1" applyAlignment="1">
      <alignment horizontal="left" vertical="center" indent="1"/>
    </xf>
    <xf numFmtId="0" fontId="16" fillId="0" borderId="9" xfId="13" applyFont="1" applyBorder="1" applyAlignment="1">
      <alignment horizontal="left" vertical="center" wrapText="1"/>
    </xf>
    <xf numFmtId="4" fontId="16" fillId="0" borderId="9" xfId="13" applyNumberFormat="1" applyFont="1" applyBorder="1" applyAlignment="1">
      <alignment horizontal="right" vertical="center" wrapText="1" indent="1"/>
    </xf>
    <xf numFmtId="0" fontId="1" fillId="0" borderId="2" xfId="13" applyFont="1" applyBorder="1" applyAlignment="1">
      <alignment horizontal="left" vertical="center"/>
    </xf>
    <xf numFmtId="3" fontId="16" fillId="0" borderId="1" xfId="13" applyNumberFormat="1" applyFont="1" applyBorder="1" applyAlignment="1">
      <alignment horizontal="right" vertical="center" indent="1"/>
    </xf>
    <xf numFmtId="0" fontId="16" fillId="0" borderId="9" xfId="13" applyFont="1" applyBorder="1" applyAlignment="1">
      <alignment horizontal="left" vertical="center"/>
    </xf>
    <xf numFmtId="0" fontId="10" fillId="0" borderId="0" xfId="10" applyFont="1" applyAlignment="1">
      <alignment horizontal="center" vertical="center"/>
    </xf>
    <xf numFmtId="4" fontId="13" fillId="0" borderId="9" xfId="13" applyNumberFormat="1" applyFont="1" applyBorder="1" applyAlignment="1">
      <alignment horizontal="right" vertical="center"/>
    </xf>
    <xf numFmtId="0" fontId="13" fillId="0" borderId="12" xfId="13" applyFont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1" fillId="0" borderId="12" xfId="13" applyFont="1" applyBorder="1" applyAlignment="1">
      <alignment horizontal="left" vertical="center" indent="1"/>
    </xf>
    <xf numFmtId="3" fontId="1" fillId="0" borderId="1" xfId="13" applyNumberFormat="1" applyFont="1" applyBorder="1" applyAlignment="1">
      <alignment horizontal="right" vertical="center" wrapText="1" indent="1"/>
    </xf>
    <xf numFmtId="49" fontId="1" fillId="0" borderId="2" xfId="13" applyNumberFormat="1" applyFont="1" applyBorder="1"/>
    <xf numFmtId="0" fontId="1" fillId="0" borderId="12" xfId="13" applyFont="1" applyBorder="1" applyAlignment="1">
      <alignment horizontal="left" vertical="center" wrapText="1" indent="1"/>
    </xf>
    <xf numFmtId="0" fontId="1" fillId="0" borderId="9" xfId="13" applyFont="1" applyBorder="1"/>
    <xf numFmtId="0" fontId="1" fillId="0" borderId="9" xfId="13" applyFont="1" applyBorder="1" applyAlignment="1">
      <alignment vertical="center"/>
    </xf>
    <xf numFmtId="4" fontId="1" fillId="0" borderId="9" xfId="13" applyNumberFormat="1" applyFont="1" applyBorder="1" applyAlignment="1">
      <alignment horizontal="right" vertical="center"/>
    </xf>
    <xf numFmtId="0" fontId="11" fillId="0" borderId="2" xfId="13" applyFont="1" applyBorder="1" applyAlignment="1">
      <alignment vertical="center"/>
    </xf>
    <xf numFmtId="0" fontId="11" fillId="0" borderId="12" xfId="13" applyFont="1" applyBorder="1" applyAlignment="1">
      <alignment vertical="center"/>
    </xf>
    <xf numFmtId="3" fontId="11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indent="1"/>
    </xf>
    <xf numFmtId="0" fontId="16" fillId="0" borderId="9" xfId="13" applyFont="1" applyBorder="1" applyAlignment="1">
      <alignment vertical="center"/>
    </xf>
    <xf numFmtId="4" fontId="16" fillId="0" borderId="9" xfId="13" applyNumberFormat="1" applyFont="1" applyBorder="1" applyAlignment="1">
      <alignment horizontal="right" vertical="center"/>
    </xf>
    <xf numFmtId="0" fontId="15" fillId="3" borderId="0" xfId="9" applyFont="1" applyFill="1"/>
    <xf numFmtId="0" fontId="11" fillId="7" borderId="1" xfId="9" applyFont="1" applyFill="1" applyBorder="1" applyAlignment="1">
      <alignment horizontal="center" vertical="center"/>
    </xf>
    <xf numFmtId="0" fontId="16" fillId="0" borderId="0" xfId="13" applyFont="1" applyAlignment="1">
      <alignment horizontal="left" vertical="center"/>
    </xf>
    <xf numFmtId="4" fontId="16" fillId="0" borderId="0" xfId="13" applyNumberFormat="1" applyFont="1" applyAlignment="1">
      <alignment horizontal="right" vertical="center" indent="1"/>
    </xf>
    <xf numFmtId="0" fontId="13" fillId="7" borderId="14" xfId="13" applyFont="1" applyFill="1" applyBorder="1" applyAlignment="1">
      <alignment horizontal="center" vertical="center"/>
    </xf>
    <xf numFmtId="165" fontId="16" fillId="0" borderId="0" xfId="9" applyNumberFormat="1" applyFont="1"/>
    <xf numFmtId="3" fontId="10" fillId="0" borderId="0" xfId="10" applyNumberFormat="1" applyFont="1"/>
    <xf numFmtId="0" fontId="15" fillId="3" borderId="14" xfId="8" applyFont="1" applyFill="1" applyBorder="1" applyAlignment="1">
      <alignment horizontal="center" vertical="center"/>
    </xf>
    <xf numFmtId="0" fontId="15" fillId="3" borderId="11" xfId="8" applyFont="1" applyFill="1" applyBorder="1" applyAlignment="1">
      <alignment horizontal="center" vertical="center"/>
    </xf>
    <xf numFmtId="0" fontId="13" fillId="3" borderId="10" xfId="8" applyFont="1" applyFill="1" applyBorder="1" applyAlignment="1">
      <alignment horizontal="center" vertical="center"/>
    </xf>
    <xf numFmtId="0" fontId="13" fillId="3" borderId="0" xfId="8" applyFont="1" applyFill="1" applyAlignment="1">
      <alignment horizontal="center" vertical="center"/>
    </xf>
    <xf numFmtId="0" fontId="15" fillId="3" borderId="10" xfId="8" applyFont="1" applyFill="1" applyBorder="1" applyAlignment="1">
      <alignment horizontal="center" vertical="center"/>
    </xf>
    <xf numFmtId="0" fontId="15" fillId="3" borderId="0" xfId="8" applyFont="1" applyFill="1" applyAlignment="1">
      <alignment horizontal="center" vertical="center"/>
    </xf>
    <xf numFmtId="0" fontId="15" fillId="3" borderId="13" xfId="8" applyFont="1" applyFill="1" applyBorder="1" applyAlignment="1">
      <alignment horizontal="center" vertical="center"/>
    </xf>
    <xf numFmtId="0" fontId="15" fillId="3" borderId="15" xfId="8" applyFont="1" applyFill="1" applyBorder="1" applyAlignment="1">
      <alignment horizontal="center" vertical="center"/>
    </xf>
    <xf numFmtId="0" fontId="15" fillId="3" borderId="18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0" xfId="8" applyFont="1" applyFill="1" applyAlignment="1">
      <alignment vertical="center"/>
    </xf>
    <xf numFmtId="0" fontId="13" fillId="3" borderId="0" xfId="9" applyFont="1" applyFill="1" applyAlignment="1">
      <alignment horizontal="center" vertical="center"/>
    </xf>
    <xf numFmtId="0" fontId="14" fillId="7" borderId="14" xfId="13" applyFont="1" applyFill="1" applyBorder="1" applyAlignment="1">
      <alignment horizontal="center" vertical="center"/>
    </xf>
    <xf numFmtId="0" fontId="14" fillId="7" borderId="11" xfId="13" applyFont="1" applyFill="1" applyBorder="1" applyAlignment="1">
      <alignment horizontal="center" vertical="center"/>
    </xf>
    <xf numFmtId="0" fontId="14" fillId="7" borderId="16" xfId="13" applyFont="1" applyFill="1" applyBorder="1" applyAlignment="1">
      <alignment horizontal="center" vertical="center"/>
    </xf>
    <xf numFmtId="0" fontId="14" fillId="7" borderId="10" xfId="13" applyFont="1" applyFill="1" applyBorder="1" applyAlignment="1">
      <alignment horizontal="center" vertical="center"/>
    </xf>
    <xf numFmtId="0" fontId="14" fillId="7" borderId="0" xfId="13" applyFont="1" applyFill="1" applyAlignment="1">
      <alignment horizontal="center" vertical="center"/>
    </xf>
    <xf numFmtId="0" fontId="14" fillId="7" borderId="17" xfId="13" applyFont="1" applyFill="1" applyBorder="1" applyAlignment="1">
      <alignment horizontal="center" vertical="center"/>
    </xf>
    <xf numFmtId="0" fontId="14" fillId="7" borderId="13" xfId="13" applyFont="1" applyFill="1" applyBorder="1" applyAlignment="1">
      <alignment horizontal="center" vertical="center"/>
    </xf>
    <xf numFmtId="0" fontId="14" fillId="7" borderId="15" xfId="13" applyFont="1" applyFill="1" applyBorder="1" applyAlignment="1">
      <alignment horizontal="center" vertical="center"/>
    </xf>
    <xf numFmtId="0" fontId="14" fillId="7" borderId="18" xfId="13" applyFont="1" applyFill="1" applyBorder="1" applyAlignment="1">
      <alignment horizontal="center" vertical="center"/>
    </xf>
    <xf numFmtId="0" fontId="13" fillId="7" borderId="2" xfId="13" applyFont="1" applyFill="1" applyBorder="1" applyAlignment="1">
      <alignment horizontal="center" vertical="center"/>
    </xf>
    <xf numFmtId="0" fontId="13" fillId="7" borderId="12" xfId="13" applyFont="1" applyFill="1" applyBorder="1" applyAlignment="1">
      <alignment horizontal="center" vertical="center"/>
    </xf>
    <xf numFmtId="0" fontId="11" fillId="7" borderId="14" xfId="13" applyFont="1" applyFill="1" applyBorder="1" applyAlignment="1" applyProtection="1">
      <alignment horizontal="center" vertical="center" wrapText="1"/>
      <protection locked="0"/>
    </xf>
    <xf numFmtId="0" fontId="11" fillId="7" borderId="11" xfId="13" applyFont="1" applyFill="1" applyBorder="1" applyAlignment="1" applyProtection="1">
      <alignment horizontal="center" vertical="center" wrapText="1"/>
      <protection locked="0"/>
    </xf>
    <xf numFmtId="0" fontId="11" fillId="7" borderId="16" xfId="13" applyFont="1" applyFill="1" applyBorder="1" applyAlignment="1" applyProtection="1">
      <alignment horizontal="center" vertical="center" wrapText="1"/>
      <protection locked="0"/>
    </xf>
    <xf numFmtId="0" fontId="11" fillId="7" borderId="10" xfId="13" applyFont="1" applyFill="1" applyBorder="1" applyAlignment="1" applyProtection="1">
      <alignment horizontal="center" vertical="center" wrapText="1"/>
      <protection locked="0"/>
    </xf>
    <xf numFmtId="0" fontId="11" fillId="7" borderId="0" xfId="13" applyFont="1" applyFill="1" applyAlignment="1" applyProtection="1">
      <alignment horizontal="center" vertical="center" wrapText="1"/>
      <protection locked="0"/>
    </xf>
    <xf numFmtId="0" fontId="11" fillId="7" borderId="17" xfId="13" applyFont="1" applyFill="1" applyBorder="1" applyAlignment="1" applyProtection="1">
      <alignment horizontal="center" vertical="center" wrapText="1"/>
      <protection locked="0"/>
    </xf>
    <xf numFmtId="0" fontId="14" fillId="7" borderId="2" xfId="13" applyFont="1" applyFill="1" applyBorder="1" applyAlignment="1">
      <alignment horizontal="center" vertical="center"/>
    </xf>
    <xf numFmtId="0" fontId="14" fillId="7" borderId="12" xfId="13" applyFont="1" applyFill="1" applyBorder="1" applyAlignment="1">
      <alignment horizontal="center" vertical="center"/>
    </xf>
    <xf numFmtId="0" fontId="14" fillId="7" borderId="1" xfId="13" applyFont="1" applyFill="1" applyBorder="1" applyAlignment="1">
      <alignment horizontal="center" vertical="center"/>
    </xf>
    <xf numFmtId="0" fontId="13" fillId="3" borderId="0" xfId="9" applyFont="1" applyFill="1" applyAlignment="1">
      <alignment vertical="center"/>
    </xf>
    <xf numFmtId="0" fontId="13" fillId="3" borderId="0" xfId="9" applyFont="1" applyFill="1" applyAlignment="1">
      <alignment horizontal="center"/>
    </xf>
    <xf numFmtId="0" fontId="13" fillId="3" borderId="0" xfId="9" applyFont="1" applyFill="1"/>
  </cellXfs>
  <cellStyles count="78">
    <cellStyle name="Euro" xfId="20" xr:uid="{91EC9FB3-D177-459A-9C7F-962351891FA0}"/>
    <cellStyle name="Hipervínculo" xfId="11" builtinId="8"/>
    <cellStyle name="Hipervínculo 2" xfId="56" xr:uid="{98DC0E54-C0EC-4493-B2C6-BFEA5207C02B}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2 2" xfId="36" xr:uid="{DFC18C7E-FC50-4797-A740-94A2D6E821DB}"/>
    <cellStyle name="Millares 2 2 3" xfId="41" xr:uid="{E88BB986-0342-4611-A418-8DC8545F998B}"/>
    <cellStyle name="Millares 2 2 4" xfId="46" xr:uid="{3890E753-4221-4C76-958A-DAF63E3EA91E}"/>
    <cellStyle name="Millares 2 2 5" xfId="22" xr:uid="{B811ED90-507F-4618-8507-FD664342146D}"/>
    <cellStyle name="Millares 2 2 6" xfId="58" xr:uid="{2AE71AFB-0206-41C3-B5E7-E3FD5EFF0DFC}"/>
    <cellStyle name="Millares 2 2 7" xfId="50" xr:uid="{B1D8C059-5709-49D0-9B51-3FEFCB5EEEA6}"/>
    <cellStyle name="Millares 2 3" xfId="16" xr:uid="{00000000-0005-0000-0000-000004000000}"/>
    <cellStyle name="Millares 2 3 2" xfId="37" xr:uid="{B79E0357-5DDB-4A3E-8D39-4B96675224E2}"/>
    <cellStyle name="Millares 2 3 3" xfId="42" xr:uid="{E88820DC-A17E-44DE-9247-BC3B66EE88C6}"/>
    <cellStyle name="Millares 2 3 4" xfId="47" xr:uid="{7BA70C67-8780-4B11-B623-AD6B56F9A78E}"/>
    <cellStyle name="Millares 2 3 5" xfId="23" xr:uid="{215C624A-7728-45E0-A9F1-6B59A47AAAC1}"/>
    <cellStyle name="Millares 2 3 6" xfId="59" xr:uid="{F84FB666-C860-4A32-993E-6A41EAD0C14A}"/>
    <cellStyle name="Millares 2 3 7" xfId="51" xr:uid="{535F6673-FF81-43E1-95E9-1B1A4958A74E}"/>
    <cellStyle name="Millares 2 4" xfId="35" xr:uid="{CE39241D-FBFF-4EA3-A17A-E0BED8DCAFA1}"/>
    <cellStyle name="Millares 2 5" xfId="40" xr:uid="{94B41D80-1FF5-45AA-9B4F-1DC8DC1C0DB2}"/>
    <cellStyle name="Millares 2 6" xfId="45" xr:uid="{CF0F07E4-CA52-4794-8DA0-95830ACBC82A}"/>
    <cellStyle name="Millares 2 7" xfId="21" xr:uid="{52503F79-CFFF-4B89-A626-12578884EFCC}"/>
    <cellStyle name="Millares 2 8" xfId="55" xr:uid="{C25A574A-0FE3-4410-9F56-BB2094871071}"/>
    <cellStyle name="Millares 3" xfId="19" xr:uid="{00000000-0005-0000-0000-000005000000}"/>
    <cellStyle name="Millares 3 2" xfId="38" xr:uid="{52BAB5E1-21B9-4B11-8D9F-19D1203DF460}"/>
    <cellStyle name="Millares 3 3" xfId="43" xr:uid="{C07A313C-CC59-4ADB-82D8-8BB0E48E2EE1}"/>
    <cellStyle name="Millares 3 4" xfId="48" xr:uid="{1FC77A4E-0016-423F-8D34-B263DFA88AD6}"/>
    <cellStyle name="Millares 3 5" xfId="24" xr:uid="{50B4C364-7E05-4F47-A389-E6CF4E4793F5}"/>
    <cellStyle name="Millares 3 6" xfId="62" xr:uid="{A2098B6D-1689-4DBF-8958-B41FC01FCEBF}"/>
    <cellStyle name="Millares 3 7" xfId="53" xr:uid="{5C141B5E-48FA-43CD-94B7-B950B1F3CF75}"/>
    <cellStyle name="Millares 4" xfId="17" xr:uid="{00000000-0005-0000-0000-000006000000}"/>
    <cellStyle name="Millares 4 2" xfId="60" xr:uid="{55991886-EA90-4DF6-9217-91A45BFD21AD}"/>
    <cellStyle name="Millares 4 3" xfId="52" xr:uid="{ABF439E4-D1D3-4901-AF0B-565D59F7CD14}"/>
    <cellStyle name="Millares 5" xfId="61" xr:uid="{16DEEE09-B7E1-40C8-8AAD-64278E91A1C0}"/>
    <cellStyle name="Moneda 2" xfId="25" xr:uid="{6B531CB3-8661-4BB0-BE96-2359503E6076}"/>
    <cellStyle name="Moneda 2 2" xfId="39" xr:uid="{DD220B3A-110F-4F53-9BF5-9AFD26914846}"/>
    <cellStyle name="Moneda 2 3" xfId="44" xr:uid="{D5020DE5-C6D5-4611-A991-54F0BB9B2BCB}"/>
    <cellStyle name="Moneda 2 4" xfId="49" xr:uid="{29BA0F09-E549-462F-9DC6-EA08B24399AF}"/>
    <cellStyle name="Normal" xfId="0" builtinId="0"/>
    <cellStyle name="Normal 10" xfId="54" xr:uid="{954543EC-9D55-4F45-A36C-A294B7F53DAF}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2 3 2" xfId="68" xr:uid="{DAA07A84-2324-4E3A-A3C0-FB14E745CB9E}"/>
    <cellStyle name="Normal 2 4" xfId="26" xr:uid="{ED1DCAE8-9026-4561-9B49-E05F1034B584}"/>
    <cellStyle name="Normal 2 4 2" xfId="72" xr:uid="{C09DB1B7-840D-4C32-B21C-4C9DD8778442}"/>
    <cellStyle name="Normal 2 5" xfId="64" xr:uid="{0D87EED4-0A3F-4970-8870-5B9A465A89FE}"/>
    <cellStyle name="Normal 2 6" xfId="74" xr:uid="{196A147C-B320-446F-8A50-43887AF5131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3 3 2" xfId="65" xr:uid="{E80E2F33-541E-4868-9342-36A56AB689E8}"/>
    <cellStyle name="Normal 3 4" xfId="27" xr:uid="{9B96DA5E-89B3-485C-924D-614975DED58C}"/>
    <cellStyle name="Normal 3 4 2" xfId="75" xr:uid="{29BF5BB4-1348-4C02-90F9-C8302394D5DA}"/>
    <cellStyle name="Normal 4" xfId="4" xr:uid="{00000000-0005-0000-0000-00000F000000}"/>
    <cellStyle name="Normal 4 2" xfId="29" xr:uid="{048B8B76-872A-4F82-9AA3-FFB159506EFB}"/>
    <cellStyle name="Normal 4 3" xfId="28" xr:uid="{18FA5E69-7991-49DE-B0B2-F14D4826232A}"/>
    <cellStyle name="Normal 5" xfId="5" xr:uid="{00000000-0005-0000-0000-000010000000}"/>
    <cellStyle name="Normal 5 2" xfId="31" xr:uid="{9F4B5D2A-305C-4892-BFCC-4F01CD17F2B7}"/>
    <cellStyle name="Normal 5 3" xfId="30" xr:uid="{EAF41BEB-9E8C-4CFF-973B-601F94C9FFA4}"/>
    <cellStyle name="Normal 56" xfId="6" xr:uid="{00000000-0005-0000-0000-000011000000}"/>
    <cellStyle name="Normal 6" xfId="32" xr:uid="{15092EEA-70A9-46D5-89E0-89B1FB091DCA}"/>
    <cellStyle name="Normal 6 2" xfId="33" xr:uid="{10A64118-0CA5-4F73-A1E1-0C9A052D6C34}"/>
    <cellStyle name="Normal 6 2 2" xfId="70" xr:uid="{222B58DF-8829-4247-868D-DF20273D78DA}"/>
    <cellStyle name="Normal 6 2 3" xfId="67" xr:uid="{44995E92-B99E-486E-957A-9877F283791C}"/>
    <cellStyle name="Normal 6 2 4" xfId="77" xr:uid="{F3BAE8A7-F161-4825-A7D5-CDF1DB0D704C}"/>
    <cellStyle name="Normal 6 3" xfId="69" xr:uid="{8013BC83-3CD0-4A89-9043-7C73466ADB3F}"/>
    <cellStyle name="Normal 6 4" xfId="66" xr:uid="{8FED1A02-A9A3-4AEA-B63D-492E98CC9E1F}"/>
    <cellStyle name="Normal 6 5" xfId="76" xr:uid="{09DA02DE-CDCC-4210-AFF3-F14F77E39DAF}"/>
    <cellStyle name="Normal 7" xfId="71" xr:uid="{A2099DD2-A52D-4634-8050-F0F1E8F17531}"/>
    <cellStyle name="Normal 8" xfId="63" xr:uid="{6D31ECC5-92EF-4062-9791-00DD347BAC3A}"/>
    <cellStyle name="Normal 9" xfId="73" xr:uid="{F456BD93-1AA2-42EE-B97D-B89E38A792C5}"/>
    <cellStyle name="Porcentaje" xfId="14" builtinId="5"/>
    <cellStyle name="Porcentaje 2" xfId="7" xr:uid="{00000000-0005-0000-0000-000013000000}"/>
    <cellStyle name="Porcentaje 3" xfId="57" xr:uid="{33BAE4E0-B4C9-477D-8226-865A87968730}"/>
    <cellStyle name="Porcentual 2" xfId="34" xr:uid="{52A1D702-80AF-4F2C-8AAD-70D3E5F617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152400</xdr:rowOff>
    </xdr:from>
    <xdr:to>
      <xdr:col>1</xdr:col>
      <xdr:colOff>447675</xdr:colOff>
      <xdr:row>49</xdr:row>
      <xdr:rowOff>152400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18851243-AF6C-4A40-B7BA-D87EB2CC8B69}"/>
            </a:ext>
          </a:extLst>
        </xdr:cNvPr>
        <xdr:cNvCxnSpPr/>
      </xdr:nvCxnSpPr>
      <xdr:spPr>
        <a:xfrm>
          <a:off x="0" y="7439025"/>
          <a:ext cx="1952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2181225</xdr:colOff>
      <xdr:row>50</xdr:row>
      <xdr:rowOff>0</xdr:rowOff>
    </xdr:from>
    <xdr:to>
      <xdr:col>1</xdr:col>
      <xdr:colOff>4133850</xdr:colOff>
      <xdr:row>50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B03F5BF-2E29-4E72-B77C-2F5C9CF73DDC}"/>
            </a:ext>
          </a:extLst>
        </xdr:cNvPr>
        <xdr:cNvCxnSpPr/>
      </xdr:nvCxnSpPr>
      <xdr:spPr>
        <a:xfrm>
          <a:off x="3686175" y="8286750"/>
          <a:ext cx="1952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2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B58" sqref="B58"/>
    </sheetView>
  </sheetViews>
  <sheetFormatPr baseColWidth="10" defaultColWidth="12.85546875" defaultRowHeight="12.75" x14ac:dyDescent="0.2"/>
  <cols>
    <col min="1" max="1" width="22.5703125" style="22" customWidth="1"/>
    <col min="2" max="2" width="93.28515625" style="22" customWidth="1"/>
    <col min="3" max="3" width="12.5703125" style="22" bestFit="1" customWidth="1"/>
    <col min="4" max="16384" width="12.85546875" style="22"/>
  </cols>
  <sheetData>
    <row r="1" spans="1:4" ht="16.149999999999999" customHeight="1" x14ac:dyDescent="0.2">
      <c r="A1" s="170" t="s">
        <v>601</v>
      </c>
      <c r="B1" s="171"/>
      <c r="C1" s="9" t="s">
        <v>495</v>
      </c>
      <c r="D1" s="11">
        <v>2024</v>
      </c>
    </row>
    <row r="2" spans="1:4" ht="16.149999999999999" customHeight="1" x14ac:dyDescent="0.2">
      <c r="A2" s="172" t="s">
        <v>494</v>
      </c>
      <c r="B2" s="173"/>
      <c r="C2" s="10" t="s">
        <v>496</v>
      </c>
      <c r="D2" s="14" t="s">
        <v>501</v>
      </c>
    </row>
    <row r="3" spans="1:4" ht="16.149999999999999" customHeight="1" x14ac:dyDescent="0.2">
      <c r="A3" s="174" t="s">
        <v>602</v>
      </c>
      <c r="B3" s="175"/>
      <c r="C3" s="10" t="s">
        <v>497</v>
      </c>
      <c r="D3" s="17">
        <v>3</v>
      </c>
    </row>
    <row r="4" spans="1:4" ht="16.149999999999999" customHeight="1" x14ac:dyDescent="0.2">
      <c r="A4" s="176" t="s">
        <v>516</v>
      </c>
      <c r="B4" s="177"/>
      <c r="C4" s="177"/>
      <c r="D4" s="178"/>
    </row>
    <row r="5" spans="1:4" ht="15" customHeight="1" x14ac:dyDescent="0.2">
      <c r="A5" s="21" t="s">
        <v>29</v>
      </c>
      <c r="B5" s="16" t="s">
        <v>30</v>
      </c>
    </row>
    <row r="6" spans="1:4" x14ac:dyDescent="0.2">
      <c r="A6" s="7"/>
      <c r="B6" s="6"/>
    </row>
    <row r="7" spans="1:4" x14ac:dyDescent="0.2">
      <c r="A7" s="8"/>
      <c r="B7" s="95" t="s">
        <v>33</v>
      </c>
    </row>
    <row r="8" spans="1:4" x14ac:dyDescent="0.2">
      <c r="A8" s="8"/>
      <c r="B8" s="95"/>
    </row>
    <row r="9" spans="1:4" x14ac:dyDescent="0.2">
      <c r="A9" s="8"/>
      <c r="B9" s="96" t="s">
        <v>0</v>
      </c>
    </row>
    <row r="10" spans="1:4" x14ac:dyDescent="0.2">
      <c r="A10" s="20" t="s">
        <v>480</v>
      </c>
      <c r="B10" s="13" t="s">
        <v>557</v>
      </c>
    </row>
    <row r="11" spans="1:4" x14ac:dyDescent="0.2">
      <c r="A11" s="20" t="s">
        <v>481</v>
      </c>
      <c r="B11" s="13" t="s">
        <v>277</v>
      </c>
    </row>
    <row r="12" spans="1:4" x14ac:dyDescent="0.2">
      <c r="A12" s="20" t="s">
        <v>1</v>
      </c>
      <c r="B12" s="13" t="s">
        <v>2</v>
      </c>
    </row>
    <row r="13" spans="1:4" x14ac:dyDescent="0.2">
      <c r="A13" s="20" t="s">
        <v>3</v>
      </c>
      <c r="B13" s="13" t="s">
        <v>4</v>
      </c>
    </row>
    <row r="14" spans="1:4" x14ac:dyDescent="0.2">
      <c r="A14" s="20" t="s">
        <v>5</v>
      </c>
      <c r="B14" s="13" t="s">
        <v>6</v>
      </c>
    </row>
    <row r="15" spans="1:4" x14ac:dyDescent="0.2">
      <c r="A15" s="20" t="s">
        <v>82</v>
      </c>
      <c r="B15" s="13" t="s">
        <v>489</v>
      </c>
    </row>
    <row r="16" spans="1:4" x14ac:dyDescent="0.2">
      <c r="A16" s="20" t="s">
        <v>7</v>
      </c>
      <c r="B16" s="13" t="s">
        <v>490</v>
      </c>
    </row>
    <row r="17" spans="1:2" x14ac:dyDescent="0.2">
      <c r="A17" s="20" t="s">
        <v>8</v>
      </c>
      <c r="B17" s="13" t="s">
        <v>81</v>
      </c>
    </row>
    <row r="18" spans="1:2" x14ac:dyDescent="0.2">
      <c r="A18" s="20" t="s">
        <v>9</v>
      </c>
      <c r="B18" s="13" t="s">
        <v>10</v>
      </c>
    </row>
    <row r="19" spans="1:2" x14ac:dyDescent="0.2">
      <c r="A19" s="20" t="s">
        <v>11</v>
      </c>
      <c r="B19" s="13" t="s">
        <v>12</v>
      </c>
    </row>
    <row r="20" spans="1:2" x14ac:dyDescent="0.2">
      <c r="A20" s="20" t="s">
        <v>13</v>
      </c>
      <c r="B20" s="13" t="s">
        <v>14</v>
      </c>
    </row>
    <row r="21" spans="1:2" x14ac:dyDescent="0.2">
      <c r="A21" s="20" t="s">
        <v>15</v>
      </c>
      <c r="B21" s="13" t="s">
        <v>16</v>
      </c>
    </row>
    <row r="22" spans="1:2" x14ac:dyDescent="0.2">
      <c r="A22" s="20" t="s">
        <v>17</v>
      </c>
      <c r="B22" s="13" t="s">
        <v>491</v>
      </c>
    </row>
    <row r="23" spans="1:2" x14ac:dyDescent="0.2">
      <c r="A23" s="20" t="s">
        <v>18</v>
      </c>
      <c r="B23" s="13" t="s">
        <v>19</v>
      </c>
    </row>
    <row r="24" spans="1:2" x14ac:dyDescent="0.2">
      <c r="A24" s="20" t="s">
        <v>20</v>
      </c>
      <c r="B24" s="13" t="s">
        <v>114</v>
      </c>
    </row>
    <row r="25" spans="1:2" x14ac:dyDescent="0.2">
      <c r="A25" s="20" t="s">
        <v>21</v>
      </c>
      <c r="B25" s="13" t="s">
        <v>585</v>
      </c>
    </row>
    <row r="26" spans="1:2" x14ac:dyDescent="0.2">
      <c r="A26" s="20" t="s">
        <v>587</v>
      </c>
      <c r="B26" s="13" t="s">
        <v>588</v>
      </c>
    </row>
    <row r="27" spans="1:2" x14ac:dyDescent="0.2">
      <c r="A27" s="20" t="s">
        <v>586</v>
      </c>
      <c r="B27" s="13" t="s">
        <v>589</v>
      </c>
    </row>
    <row r="28" spans="1:2" x14ac:dyDescent="0.2">
      <c r="A28" s="20" t="s">
        <v>22</v>
      </c>
      <c r="B28" s="13" t="s">
        <v>23</v>
      </c>
    </row>
    <row r="29" spans="1:2" x14ac:dyDescent="0.2">
      <c r="A29" s="20" t="s">
        <v>24</v>
      </c>
      <c r="B29" s="13" t="s">
        <v>25</v>
      </c>
    </row>
    <row r="30" spans="1:2" x14ac:dyDescent="0.2">
      <c r="A30" s="20" t="s">
        <v>26</v>
      </c>
      <c r="B30" s="13" t="s">
        <v>593</v>
      </c>
    </row>
    <row r="31" spans="1:2" x14ac:dyDescent="0.2">
      <c r="A31" s="20" t="s">
        <v>27</v>
      </c>
      <c r="B31" s="13" t="s">
        <v>594</v>
      </c>
    </row>
    <row r="32" spans="1:2" x14ac:dyDescent="0.2">
      <c r="A32" s="20" t="s">
        <v>38</v>
      </c>
      <c r="B32" s="13" t="s">
        <v>595</v>
      </c>
    </row>
    <row r="33" spans="1:2" x14ac:dyDescent="0.2">
      <c r="A33" s="8"/>
      <c r="B33" s="97"/>
    </row>
    <row r="34" spans="1:2" x14ac:dyDescent="0.2">
      <c r="A34" s="8"/>
      <c r="B34" s="96"/>
    </row>
    <row r="35" spans="1:2" x14ac:dyDescent="0.2">
      <c r="A35" s="20" t="s">
        <v>36</v>
      </c>
      <c r="B35" s="13" t="s">
        <v>31</v>
      </c>
    </row>
    <row r="36" spans="1:2" x14ac:dyDescent="0.2">
      <c r="A36" s="20" t="s">
        <v>37</v>
      </c>
      <c r="B36" s="13" t="s">
        <v>32</v>
      </c>
    </row>
    <row r="37" spans="1:2" x14ac:dyDescent="0.2">
      <c r="A37" s="8"/>
      <c r="B37" s="97"/>
    </row>
    <row r="38" spans="1:2" x14ac:dyDescent="0.2">
      <c r="A38" s="8"/>
      <c r="B38" s="95" t="s">
        <v>34</v>
      </c>
    </row>
    <row r="39" spans="1:2" x14ac:dyDescent="0.2">
      <c r="A39" s="8" t="s">
        <v>35</v>
      </c>
      <c r="B39" s="13" t="s">
        <v>28</v>
      </c>
    </row>
    <row r="40" spans="1:2" x14ac:dyDescent="0.2">
      <c r="A40" s="8"/>
      <c r="B40" s="13" t="s">
        <v>517</v>
      </c>
    </row>
    <row r="41" spans="1:2" x14ac:dyDescent="0.2">
      <c r="A41" s="8"/>
      <c r="B41" s="13" t="s">
        <v>555</v>
      </c>
    </row>
    <row r="42" spans="1:2" x14ac:dyDescent="0.2">
      <c r="A42" s="8"/>
      <c r="B42" s="13" t="s">
        <v>556</v>
      </c>
    </row>
    <row r="43" spans="1:2" ht="13.5" thickBot="1" x14ac:dyDescent="0.25">
      <c r="A43" s="98"/>
      <c r="B43" s="18"/>
    </row>
    <row r="45" spans="1:2" x14ac:dyDescent="0.2">
      <c r="A45" s="5" t="s">
        <v>518</v>
      </c>
    </row>
    <row r="50" spans="1:2" x14ac:dyDescent="0.2">
      <c r="A50" s="19"/>
      <c r="B50" s="19"/>
    </row>
    <row r="51" spans="1:2" x14ac:dyDescent="0.2">
      <c r="A51" s="29" t="s">
        <v>603</v>
      </c>
      <c r="B51" s="29" t="s">
        <v>604</v>
      </c>
    </row>
    <row r="52" spans="1:2" x14ac:dyDescent="0.2">
      <c r="A52" s="30" t="s">
        <v>605</v>
      </c>
      <c r="B52" s="31" t="s">
        <v>606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184" zoomScaleNormal="100" workbookViewId="0">
      <selection sqref="A1:E214"/>
    </sheetView>
  </sheetViews>
  <sheetFormatPr baseColWidth="10" defaultColWidth="9.140625" defaultRowHeight="12.75" x14ac:dyDescent="0.2"/>
  <cols>
    <col min="1" max="1" width="10" style="37" customWidth="1"/>
    <col min="2" max="2" width="56.85546875" style="37" customWidth="1"/>
    <col min="3" max="4" width="15.7109375" style="37" customWidth="1"/>
    <col min="5" max="5" width="16.7109375" style="37" customWidth="1"/>
    <col min="6" max="16384" width="9.140625" style="37"/>
  </cols>
  <sheetData>
    <row r="1" spans="1:5" s="15" customFormat="1" ht="18.95" customHeight="1" x14ac:dyDescent="0.25">
      <c r="A1" s="173" t="s">
        <v>601</v>
      </c>
      <c r="B1" s="173"/>
      <c r="C1" s="173"/>
      <c r="D1" s="10" t="s">
        <v>498</v>
      </c>
      <c r="E1" s="12">
        <v>2024</v>
      </c>
    </row>
    <row r="2" spans="1:5" s="34" customFormat="1" ht="18.95" customHeight="1" x14ac:dyDescent="0.25">
      <c r="A2" s="173" t="s">
        <v>503</v>
      </c>
      <c r="B2" s="173"/>
      <c r="C2" s="173"/>
      <c r="D2" s="10" t="s">
        <v>499</v>
      </c>
      <c r="E2" s="12" t="s">
        <v>501</v>
      </c>
    </row>
    <row r="3" spans="1:5" s="34" customFormat="1" ht="18.95" customHeight="1" x14ac:dyDescent="0.25">
      <c r="A3" s="173" t="s">
        <v>602</v>
      </c>
      <c r="B3" s="173"/>
      <c r="C3" s="173"/>
      <c r="D3" s="10" t="s">
        <v>500</v>
      </c>
      <c r="E3" s="12">
        <v>3</v>
      </c>
    </row>
    <row r="4" spans="1:5" s="34" customFormat="1" ht="18.95" customHeight="1" x14ac:dyDescent="0.25">
      <c r="A4" s="173" t="s">
        <v>516</v>
      </c>
      <c r="B4" s="173"/>
      <c r="C4" s="173"/>
      <c r="D4" s="10"/>
      <c r="E4" s="12"/>
    </row>
    <row r="5" spans="1:5" x14ac:dyDescent="0.2">
      <c r="A5" s="35" t="s">
        <v>116</v>
      </c>
      <c r="B5" s="36"/>
      <c r="C5" s="36"/>
      <c r="D5" s="36"/>
      <c r="E5" s="36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99" t="s">
        <v>276</v>
      </c>
      <c r="E8" s="100" t="s">
        <v>597</v>
      </c>
    </row>
    <row r="9" spans="1:5" x14ac:dyDescent="0.2">
      <c r="A9" s="101">
        <v>4000</v>
      </c>
      <c r="B9" s="102" t="s">
        <v>557</v>
      </c>
      <c r="C9" s="24">
        <f>SUM(C10+C57+C69)</f>
        <v>39948162.300000012</v>
      </c>
      <c r="D9" s="40"/>
      <c r="E9" s="41"/>
    </row>
    <row r="10" spans="1:5" x14ac:dyDescent="0.2">
      <c r="A10" s="101">
        <v>4100</v>
      </c>
      <c r="B10" s="102" t="s">
        <v>223</v>
      </c>
      <c r="C10" s="24">
        <f>SUM(C11+C21+C27+C30+C36+C39+C48)</f>
        <v>4221718.4800000004</v>
      </c>
      <c r="D10" s="40"/>
      <c r="E10" s="41"/>
    </row>
    <row r="11" spans="1:5" x14ac:dyDescent="0.2">
      <c r="A11" s="101">
        <v>4110</v>
      </c>
      <c r="B11" s="102" t="s">
        <v>224</v>
      </c>
      <c r="C11" s="24">
        <f>SUM(C12:C20)</f>
        <v>0</v>
      </c>
      <c r="D11" s="40"/>
      <c r="E11" s="41"/>
    </row>
    <row r="12" spans="1:5" x14ac:dyDescent="0.2">
      <c r="A12" s="103">
        <v>4111</v>
      </c>
      <c r="B12" s="42" t="s">
        <v>225</v>
      </c>
      <c r="C12" s="23">
        <v>0</v>
      </c>
      <c r="D12" s="40"/>
      <c r="E12" s="41"/>
    </row>
    <row r="13" spans="1:5" x14ac:dyDescent="0.2">
      <c r="A13" s="103">
        <v>4112</v>
      </c>
      <c r="B13" s="42" t="s">
        <v>226</v>
      </c>
      <c r="C13" s="23">
        <v>0</v>
      </c>
      <c r="D13" s="40"/>
      <c r="E13" s="41"/>
    </row>
    <row r="14" spans="1:5" x14ac:dyDescent="0.2">
      <c r="A14" s="103">
        <v>4113</v>
      </c>
      <c r="B14" s="42" t="s">
        <v>227</v>
      </c>
      <c r="C14" s="23">
        <v>0</v>
      </c>
      <c r="D14" s="40"/>
      <c r="E14" s="41"/>
    </row>
    <row r="15" spans="1:5" x14ac:dyDescent="0.2">
      <c r="A15" s="103">
        <v>4114</v>
      </c>
      <c r="B15" s="42" t="s">
        <v>228</v>
      </c>
      <c r="C15" s="23">
        <v>0</v>
      </c>
      <c r="D15" s="40"/>
      <c r="E15" s="41"/>
    </row>
    <row r="16" spans="1:5" x14ac:dyDescent="0.2">
      <c r="A16" s="103">
        <v>4115</v>
      </c>
      <c r="B16" s="42" t="s">
        <v>229</v>
      </c>
      <c r="C16" s="23">
        <v>0</v>
      </c>
      <c r="D16" s="40"/>
      <c r="E16" s="41"/>
    </row>
    <row r="17" spans="1:5" x14ac:dyDescent="0.2">
      <c r="A17" s="103">
        <v>4116</v>
      </c>
      <c r="B17" s="42" t="s">
        <v>230</v>
      </c>
      <c r="C17" s="23">
        <v>0</v>
      </c>
      <c r="D17" s="40"/>
      <c r="E17" s="41"/>
    </row>
    <row r="18" spans="1:5" x14ac:dyDescent="0.2">
      <c r="A18" s="103">
        <v>4117</v>
      </c>
      <c r="B18" s="42" t="s">
        <v>231</v>
      </c>
      <c r="C18" s="23">
        <v>0</v>
      </c>
      <c r="D18" s="40"/>
      <c r="E18" s="41"/>
    </row>
    <row r="19" spans="1:5" ht="25.5" x14ac:dyDescent="0.2">
      <c r="A19" s="103">
        <v>4118</v>
      </c>
      <c r="B19" s="104" t="s">
        <v>409</v>
      </c>
      <c r="C19" s="23">
        <v>0</v>
      </c>
      <c r="D19" s="40"/>
      <c r="E19" s="41"/>
    </row>
    <row r="20" spans="1:5" x14ac:dyDescent="0.2">
      <c r="A20" s="103">
        <v>4119</v>
      </c>
      <c r="B20" s="42" t="s">
        <v>232</v>
      </c>
      <c r="C20" s="23">
        <v>0</v>
      </c>
      <c r="D20" s="40"/>
      <c r="E20" s="41"/>
    </row>
    <row r="21" spans="1:5" x14ac:dyDescent="0.2">
      <c r="A21" s="101">
        <v>4120</v>
      </c>
      <c r="B21" s="102" t="s">
        <v>233</v>
      </c>
      <c r="C21" s="24">
        <f>SUM(C22:C26)</f>
        <v>0</v>
      </c>
      <c r="D21" s="40"/>
      <c r="E21" s="41"/>
    </row>
    <row r="22" spans="1:5" x14ac:dyDescent="0.2">
      <c r="A22" s="103">
        <v>4121</v>
      </c>
      <c r="B22" s="42" t="s">
        <v>234</v>
      </c>
      <c r="C22" s="23">
        <v>0</v>
      </c>
      <c r="D22" s="40"/>
      <c r="E22" s="41"/>
    </row>
    <row r="23" spans="1:5" x14ac:dyDescent="0.2">
      <c r="A23" s="103">
        <v>4122</v>
      </c>
      <c r="B23" s="42" t="s">
        <v>410</v>
      </c>
      <c r="C23" s="23">
        <v>0</v>
      </c>
      <c r="D23" s="40"/>
      <c r="E23" s="41"/>
    </row>
    <row r="24" spans="1:5" x14ac:dyDescent="0.2">
      <c r="A24" s="103">
        <v>4123</v>
      </c>
      <c r="B24" s="42" t="s">
        <v>235</v>
      </c>
      <c r="C24" s="23">
        <v>0</v>
      </c>
      <c r="D24" s="40"/>
      <c r="E24" s="41"/>
    </row>
    <row r="25" spans="1:5" x14ac:dyDescent="0.2">
      <c r="A25" s="103">
        <v>4124</v>
      </c>
      <c r="B25" s="42" t="s">
        <v>236</v>
      </c>
      <c r="C25" s="23">
        <v>0</v>
      </c>
      <c r="D25" s="40"/>
      <c r="E25" s="41"/>
    </row>
    <row r="26" spans="1:5" x14ac:dyDescent="0.2">
      <c r="A26" s="103">
        <v>4129</v>
      </c>
      <c r="B26" s="42" t="s">
        <v>237</v>
      </c>
      <c r="C26" s="23">
        <v>0</v>
      </c>
      <c r="D26" s="40"/>
      <c r="E26" s="41"/>
    </row>
    <row r="27" spans="1:5" x14ac:dyDescent="0.2">
      <c r="A27" s="101">
        <v>4130</v>
      </c>
      <c r="B27" s="102" t="s">
        <v>238</v>
      </c>
      <c r="C27" s="24">
        <f>SUM(C28:C29)</f>
        <v>0</v>
      </c>
      <c r="D27" s="40"/>
      <c r="E27" s="41"/>
    </row>
    <row r="28" spans="1:5" x14ac:dyDescent="0.2">
      <c r="A28" s="103">
        <v>4131</v>
      </c>
      <c r="B28" s="42" t="s">
        <v>239</v>
      </c>
      <c r="C28" s="23">
        <v>0</v>
      </c>
      <c r="D28" s="40"/>
      <c r="E28" s="41"/>
    </row>
    <row r="29" spans="1:5" ht="25.5" x14ac:dyDescent="0.2">
      <c r="A29" s="103">
        <v>4132</v>
      </c>
      <c r="B29" s="104" t="s">
        <v>411</v>
      </c>
      <c r="C29" s="23">
        <v>0</v>
      </c>
      <c r="D29" s="40"/>
      <c r="E29" s="41"/>
    </row>
    <row r="30" spans="1:5" x14ac:dyDescent="0.2">
      <c r="A30" s="101">
        <v>4140</v>
      </c>
      <c r="B30" s="102" t="s">
        <v>240</v>
      </c>
      <c r="C30" s="24">
        <f>SUM(C31:C35)</f>
        <v>0</v>
      </c>
      <c r="D30" s="40"/>
      <c r="E30" s="41"/>
    </row>
    <row r="31" spans="1:5" x14ac:dyDescent="0.2">
      <c r="A31" s="103">
        <v>4141</v>
      </c>
      <c r="B31" s="42" t="s">
        <v>241</v>
      </c>
      <c r="C31" s="23">
        <v>0</v>
      </c>
      <c r="D31" s="40"/>
      <c r="E31" s="41"/>
    </row>
    <row r="32" spans="1:5" x14ac:dyDescent="0.2">
      <c r="A32" s="103">
        <v>4143</v>
      </c>
      <c r="B32" s="42" t="s">
        <v>242</v>
      </c>
      <c r="C32" s="23">
        <v>0</v>
      </c>
      <c r="D32" s="40"/>
      <c r="E32" s="41"/>
    </row>
    <row r="33" spans="1:5" x14ac:dyDescent="0.2">
      <c r="A33" s="103">
        <v>4144</v>
      </c>
      <c r="B33" s="42" t="s">
        <v>243</v>
      </c>
      <c r="C33" s="23">
        <v>0</v>
      </c>
      <c r="D33" s="40"/>
      <c r="E33" s="41"/>
    </row>
    <row r="34" spans="1:5" ht="25.5" x14ac:dyDescent="0.2">
      <c r="A34" s="103">
        <v>4145</v>
      </c>
      <c r="B34" s="104" t="s">
        <v>412</v>
      </c>
      <c r="C34" s="23">
        <v>0</v>
      </c>
      <c r="D34" s="40"/>
      <c r="E34" s="41"/>
    </row>
    <row r="35" spans="1:5" x14ac:dyDescent="0.2">
      <c r="A35" s="103">
        <v>4149</v>
      </c>
      <c r="B35" s="42" t="s">
        <v>244</v>
      </c>
      <c r="C35" s="23">
        <v>0</v>
      </c>
      <c r="D35" s="40"/>
      <c r="E35" s="41"/>
    </row>
    <row r="36" spans="1:5" x14ac:dyDescent="0.2">
      <c r="A36" s="101">
        <v>4150</v>
      </c>
      <c r="B36" s="102" t="s">
        <v>413</v>
      </c>
      <c r="C36" s="24">
        <f>SUM(C37:C38)</f>
        <v>0</v>
      </c>
      <c r="D36" s="40"/>
      <c r="E36" s="41"/>
    </row>
    <row r="37" spans="1:5" x14ac:dyDescent="0.2">
      <c r="A37" s="103">
        <v>4151</v>
      </c>
      <c r="B37" s="42" t="s">
        <v>413</v>
      </c>
      <c r="C37" s="23">
        <v>0</v>
      </c>
      <c r="D37" s="40"/>
      <c r="E37" s="41"/>
    </row>
    <row r="38" spans="1:5" ht="25.5" x14ac:dyDescent="0.2">
      <c r="A38" s="103">
        <v>4154</v>
      </c>
      <c r="B38" s="104" t="s">
        <v>414</v>
      </c>
      <c r="C38" s="23">
        <v>0</v>
      </c>
      <c r="D38" s="40"/>
      <c r="E38" s="41"/>
    </row>
    <row r="39" spans="1:5" x14ac:dyDescent="0.2">
      <c r="A39" s="101">
        <v>4160</v>
      </c>
      <c r="B39" s="102" t="s">
        <v>415</v>
      </c>
      <c r="C39" s="24">
        <f>SUM(C40:C47)</f>
        <v>0</v>
      </c>
      <c r="D39" s="40"/>
      <c r="E39" s="41"/>
    </row>
    <row r="40" spans="1:5" x14ac:dyDescent="0.2">
      <c r="A40" s="103">
        <v>4161</v>
      </c>
      <c r="B40" s="42" t="s">
        <v>245</v>
      </c>
      <c r="C40" s="23">
        <v>0</v>
      </c>
      <c r="D40" s="40"/>
      <c r="E40" s="41"/>
    </row>
    <row r="41" spans="1:5" x14ac:dyDescent="0.2">
      <c r="A41" s="103">
        <v>4162</v>
      </c>
      <c r="B41" s="42" t="s">
        <v>246</v>
      </c>
      <c r="C41" s="23">
        <v>0</v>
      </c>
      <c r="D41" s="40"/>
      <c r="E41" s="41"/>
    </row>
    <row r="42" spans="1:5" x14ac:dyDescent="0.2">
      <c r="A42" s="103">
        <v>4163</v>
      </c>
      <c r="B42" s="42" t="s">
        <v>247</v>
      </c>
      <c r="C42" s="23">
        <v>0</v>
      </c>
      <c r="D42" s="40"/>
      <c r="E42" s="41"/>
    </row>
    <row r="43" spans="1:5" x14ac:dyDescent="0.2">
      <c r="A43" s="103">
        <v>4164</v>
      </c>
      <c r="B43" s="42" t="s">
        <v>248</v>
      </c>
      <c r="C43" s="23">
        <v>0</v>
      </c>
      <c r="D43" s="40"/>
      <c r="E43" s="41"/>
    </row>
    <row r="44" spans="1:5" x14ac:dyDescent="0.2">
      <c r="A44" s="103">
        <v>4165</v>
      </c>
      <c r="B44" s="42" t="s">
        <v>249</v>
      </c>
      <c r="C44" s="23">
        <v>0</v>
      </c>
      <c r="D44" s="40"/>
      <c r="E44" s="41"/>
    </row>
    <row r="45" spans="1:5" ht="25.5" x14ac:dyDescent="0.2">
      <c r="A45" s="103">
        <v>4166</v>
      </c>
      <c r="B45" s="104" t="s">
        <v>416</v>
      </c>
      <c r="C45" s="23">
        <v>0</v>
      </c>
      <c r="D45" s="40"/>
      <c r="E45" s="41"/>
    </row>
    <row r="46" spans="1:5" x14ac:dyDescent="0.2">
      <c r="A46" s="103">
        <v>4168</v>
      </c>
      <c r="B46" s="42" t="s">
        <v>250</v>
      </c>
      <c r="C46" s="23">
        <v>0</v>
      </c>
      <c r="D46" s="40"/>
      <c r="E46" s="41"/>
    </row>
    <row r="47" spans="1:5" x14ac:dyDescent="0.2">
      <c r="A47" s="103">
        <v>4169</v>
      </c>
      <c r="B47" s="42" t="s">
        <v>251</v>
      </c>
      <c r="C47" s="23">
        <v>0</v>
      </c>
      <c r="D47" s="40"/>
      <c r="E47" s="41"/>
    </row>
    <row r="48" spans="1:5" x14ac:dyDescent="0.2">
      <c r="A48" s="101">
        <v>4170</v>
      </c>
      <c r="B48" s="102" t="s">
        <v>493</v>
      </c>
      <c r="C48" s="24">
        <f>SUM(C49:C56)</f>
        <v>4221718.4800000004</v>
      </c>
      <c r="D48" s="40"/>
      <c r="E48" s="41"/>
    </row>
    <row r="49" spans="1:5" x14ac:dyDescent="0.2">
      <c r="A49" s="103">
        <v>4171</v>
      </c>
      <c r="B49" s="42" t="s">
        <v>417</v>
      </c>
      <c r="C49" s="23">
        <v>0</v>
      </c>
      <c r="D49" s="40"/>
      <c r="E49" s="41"/>
    </row>
    <row r="50" spans="1:5" x14ac:dyDescent="0.2">
      <c r="A50" s="103">
        <v>4172</v>
      </c>
      <c r="B50" s="42" t="s">
        <v>418</v>
      </c>
      <c r="C50" s="23">
        <v>0</v>
      </c>
      <c r="D50" s="40"/>
      <c r="E50" s="41"/>
    </row>
    <row r="51" spans="1:5" ht="25.5" x14ac:dyDescent="0.2">
      <c r="A51" s="103">
        <v>4173</v>
      </c>
      <c r="B51" s="104" t="s">
        <v>419</v>
      </c>
      <c r="C51" s="23">
        <v>4221718.4800000004</v>
      </c>
      <c r="D51" s="40"/>
      <c r="E51" s="41"/>
    </row>
    <row r="52" spans="1:5" ht="25.5" x14ac:dyDescent="0.2">
      <c r="A52" s="103">
        <v>4174</v>
      </c>
      <c r="B52" s="104" t="s">
        <v>420</v>
      </c>
      <c r="C52" s="23">
        <v>0</v>
      </c>
      <c r="D52" s="40"/>
      <c r="E52" s="41"/>
    </row>
    <row r="53" spans="1:5" ht="25.5" x14ac:dyDescent="0.2">
      <c r="A53" s="103">
        <v>4175</v>
      </c>
      <c r="B53" s="104" t="s">
        <v>421</v>
      </c>
      <c r="C53" s="23">
        <v>0</v>
      </c>
      <c r="D53" s="40"/>
      <c r="E53" s="41"/>
    </row>
    <row r="54" spans="1:5" ht="25.5" x14ac:dyDescent="0.2">
      <c r="A54" s="103">
        <v>4176</v>
      </c>
      <c r="B54" s="104" t="s">
        <v>422</v>
      </c>
      <c r="C54" s="23">
        <v>0</v>
      </c>
      <c r="D54" s="40"/>
      <c r="E54" s="41"/>
    </row>
    <row r="55" spans="1:5" ht="25.5" x14ac:dyDescent="0.2">
      <c r="A55" s="103">
        <v>4177</v>
      </c>
      <c r="B55" s="104" t="s">
        <v>423</v>
      </c>
      <c r="C55" s="23">
        <v>0</v>
      </c>
      <c r="D55" s="40"/>
      <c r="E55" s="41"/>
    </row>
    <row r="56" spans="1:5" ht="25.5" x14ac:dyDescent="0.2">
      <c r="A56" s="103">
        <v>4178</v>
      </c>
      <c r="B56" s="104" t="s">
        <v>424</v>
      </c>
      <c r="C56" s="23">
        <v>0</v>
      </c>
      <c r="D56" s="40"/>
      <c r="E56" s="41"/>
    </row>
    <row r="57" spans="1:5" ht="38.25" x14ac:dyDescent="0.2">
      <c r="A57" s="101">
        <v>4200</v>
      </c>
      <c r="B57" s="105" t="s">
        <v>425</v>
      </c>
      <c r="C57" s="24">
        <f>+C58+C64</f>
        <v>33891713.870000005</v>
      </c>
      <c r="D57" s="40"/>
      <c r="E57" s="41"/>
    </row>
    <row r="58" spans="1:5" ht="25.5" x14ac:dyDescent="0.2">
      <c r="A58" s="101">
        <v>4210</v>
      </c>
      <c r="B58" s="105" t="s">
        <v>426</v>
      </c>
      <c r="C58" s="24">
        <f>SUM(C59:C63)</f>
        <v>16610638</v>
      </c>
      <c r="D58" s="40"/>
      <c r="E58" s="41"/>
    </row>
    <row r="59" spans="1:5" x14ac:dyDescent="0.2">
      <c r="A59" s="103">
        <v>4211</v>
      </c>
      <c r="B59" s="42" t="s">
        <v>252</v>
      </c>
      <c r="C59" s="23">
        <v>0</v>
      </c>
      <c r="D59" s="40"/>
      <c r="E59" s="41"/>
    </row>
    <row r="60" spans="1:5" x14ac:dyDescent="0.2">
      <c r="A60" s="103">
        <v>4212</v>
      </c>
      <c r="B60" s="42" t="s">
        <v>253</v>
      </c>
      <c r="C60" s="23">
        <v>0</v>
      </c>
      <c r="D60" s="40"/>
      <c r="E60" s="41"/>
    </row>
    <row r="61" spans="1:5" x14ac:dyDescent="0.2">
      <c r="A61" s="103">
        <v>4213</v>
      </c>
      <c r="B61" s="42" t="s">
        <v>254</v>
      </c>
      <c r="C61" s="23">
        <v>16610638</v>
      </c>
      <c r="D61" s="40"/>
      <c r="E61" s="41"/>
    </row>
    <row r="62" spans="1:5" x14ac:dyDescent="0.2">
      <c r="A62" s="103">
        <v>4214</v>
      </c>
      <c r="B62" s="42" t="s">
        <v>427</v>
      </c>
      <c r="C62" s="23">
        <v>0</v>
      </c>
      <c r="D62" s="40"/>
      <c r="E62" s="41"/>
    </row>
    <row r="63" spans="1:5" x14ac:dyDescent="0.2">
      <c r="A63" s="103">
        <v>4215</v>
      </c>
      <c r="B63" s="42" t="s">
        <v>428</v>
      </c>
      <c r="C63" s="23">
        <v>0</v>
      </c>
      <c r="D63" s="40"/>
      <c r="E63" s="41"/>
    </row>
    <row r="64" spans="1:5" x14ac:dyDescent="0.2">
      <c r="A64" s="101">
        <v>4220</v>
      </c>
      <c r="B64" s="102" t="s">
        <v>255</v>
      </c>
      <c r="C64" s="24">
        <f>SUM(C65:C68)</f>
        <v>17281075.870000001</v>
      </c>
      <c r="D64" s="40"/>
      <c r="E64" s="41"/>
    </row>
    <row r="65" spans="1:5" x14ac:dyDescent="0.2">
      <c r="A65" s="103">
        <v>4221</v>
      </c>
      <c r="B65" s="42" t="s">
        <v>256</v>
      </c>
      <c r="C65" s="23">
        <v>17281075.870000001</v>
      </c>
      <c r="D65" s="40"/>
      <c r="E65" s="41"/>
    </row>
    <row r="66" spans="1:5" x14ac:dyDescent="0.2">
      <c r="A66" s="103">
        <v>4223</v>
      </c>
      <c r="B66" s="42" t="s">
        <v>257</v>
      </c>
      <c r="C66" s="23">
        <v>0</v>
      </c>
      <c r="D66" s="40"/>
      <c r="E66" s="41"/>
    </row>
    <row r="67" spans="1:5" x14ac:dyDescent="0.2">
      <c r="A67" s="103">
        <v>4225</v>
      </c>
      <c r="B67" s="42" t="s">
        <v>259</v>
      </c>
      <c r="C67" s="23">
        <v>0</v>
      </c>
      <c r="D67" s="40"/>
      <c r="E67" s="41"/>
    </row>
    <row r="68" spans="1:5" x14ac:dyDescent="0.2">
      <c r="A68" s="103">
        <v>4227</v>
      </c>
      <c r="B68" s="42" t="s">
        <v>429</v>
      </c>
      <c r="C68" s="23">
        <v>0</v>
      </c>
      <c r="D68" s="40"/>
      <c r="E68" s="41"/>
    </row>
    <row r="69" spans="1:5" x14ac:dyDescent="0.2">
      <c r="A69" s="106">
        <v>4300</v>
      </c>
      <c r="B69" s="102" t="s">
        <v>260</v>
      </c>
      <c r="C69" s="24">
        <f>C70+C73+C79+C81+C83</f>
        <v>1834729.95</v>
      </c>
      <c r="D69" s="42"/>
      <c r="E69" s="42"/>
    </row>
    <row r="70" spans="1:5" x14ac:dyDescent="0.2">
      <c r="A70" s="106">
        <v>4310</v>
      </c>
      <c r="B70" s="102" t="s">
        <v>261</v>
      </c>
      <c r="C70" s="24">
        <f>SUM(C71:C72)</f>
        <v>0</v>
      </c>
      <c r="D70" s="42"/>
      <c r="E70" s="42"/>
    </row>
    <row r="71" spans="1:5" x14ac:dyDescent="0.2">
      <c r="A71" s="107">
        <v>4311</v>
      </c>
      <c r="B71" s="42" t="s">
        <v>430</v>
      </c>
      <c r="C71" s="23">
        <v>0</v>
      </c>
      <c r="D71" s="42"/>
      <c r="E71" s="42"/>
    </row>
    <row r="72" spans="1:5" x14ac:dyDescent="0.2">
      <c r="A72" s="107">
        <v>4319</v>
      </c>
      <c r="B72" s="42" t="s">
        <v>262</v>
      </c>
      <c r="C72" s="23">
        <v>0</v>
      </c>
      <c r="D72" s="42"/>
      <c r="E72" s="42"/>
    </row>
    <row r="73" spans="1:5" x14ac:dyDescent="0.2">
      <c r="A73" s="106">
        <v>4320</v>
      </c>
      <c r="B73" s="102" t="s">
        <v>263</v>
      </c>
      <c r="C73" s="24">
        <f>SUM(C74:C78)</f>
        <v>0</v>
      </c>
      <c r="D73" s="42"/>
      <c r="E73" s="42"/>
    </row>
    <row r="74" spans="1:5" x14ac:dyDescent="0.2">
      <c r="A74" s="107">
        <v>4321</v>
      </c>
      <c r="B74" s="42" t="s">
        <v>264</v>
      </c>
      <c r="C74" s="23">
        <v>0</v>
      </c>
      <c r="D74" s="42"/>
      <c r="E74" s="42"/>
    </row>
    <row r="75" spans="1:5" x14ac:dyDescent="0.2">
      <c r="A75" s="107">
        <v>4322</v>
      </c>
      <c r="B75" s="42" t="s">
        <v>265</v>
      </c>
      <c r="C75" s="23">
        <v>0</v>
      </c>
      <c r="D75" s="42"/>
      <c r="E75" s="42"/>
    </row>
    <row r="76" spans="1:5" x14ac:dyDescent="0.2">
      <c r="A76" s="107">
        <v>4323</v>
      </c>
      <c r="B76" s="42" t="s">
        <v>266</v>
      </c>
      <c r="C76" s="23">
        <v>0</v>
      </c>
      <c r="D76" s="42"/>
      <c r="E76" s="42"/>
    </row>
    <row r="77" spans="1:5" x14ac:dyDescent="0.2">
      <c r="A77" s="107">
        <v>4324</v>
      </c>
      <c r="B77" s="42" t="s">
        <v>267</v>
      </c>
      <c r="C77" s="23">
        <v>0</v>
      </c>
      <c r="D77" s="42"/>
      <c r="E77" s="42"/>
    </row>
    <row r="78" spans="1:5" x14ac:dyDescent="0.2">
      <c r="A78" s="107">
        <v>4325</v>
      </c>
      <c r="B78" s="42" t="s">
        <v>268</v>
      </c>
      <c r="C78" s="23">
        <v>0</v>
      </c>
      <c r="D78" s="42"/>
      <c r="E78" s="42"/>
    </row>
    <row r="79" spans="1:5" x14ac:dyDescent="0.2">
      <c r="A79" s="106">
        <v>4330</v>
      </c>
      <c r="B79" s="102" t="s">
        <v>269</v>
      </c>
      <c r="C79" s="24">
        <f>SUM(C80)</f>
        <v>0</v>
      </c>
      <c r="D79" s="42"/>
      <c r="E79" s="42"/>
    </row>
    <row r="80" spans="1:5" x14ac:dyDescent="0.2">
      <c r="A80" s="107">
        <v>4331</v>
      </c>
      <c r="B80" s="42" t="s">
        <v>269</v>
      </c>
      <c r="C80" s="23">
        <v>0</v>
      </c>
      <c r="D80" s="42"/>
      <c r="E80" s="42"/>
    </row>
    <row r="81" spans="1:5" x14ac:dyDescent="0.2">
      <c r="A81" s="106">
        <v>4340</v>
      </c>
      <c r="B81" s="102" t="s">
        <v>270</v>
      </c>
      <c r="C81" s="24">
        <f>SUM(C82)</f>
        <v>0</v>
      </c>
      <c r="D81" s="42"/>
      <c r="E81" s="42"/>
    </row>
    <row r="82" spans="1:5" x14ac:dyDescent="0.2">
      <c r="A82" s="107">
        <v>4341</v>
      </c>
      <c r="B82" s="42" t="s">
        <v>270</v>
      </c>
      <c r="C82" s="23">
        <v>0</v>
      </c>
      <c r="D82" s="42"/>
      <c r="E82" s="42"/>
    </row>
    <row r="83" spans="1:5" x14ac:dyDescent="0.2">
      <c r="A83" s="106">
        <v>4390</v>
      </c>
      <c r="B83" s="102" t="s">
        <v>271</v>
      </c>
      <c r="C83" s="24">
        <f>SUM(C84:C90)</f>
        <v>1834729.95</v>
      </c>
      <c r="D83" s="42"/>
      <c r="E83" s="42"/>
    </row>
    <row r="84" spans="1:5" x14ac:dyDescent="0.2">
      <c r="A84" s="107">
        <v>4392</v>
      </c>
      <c r="B84" s="42" t="s">
        <v>272</v>
      </c>
      <c r="C84" s="23">
        <v>0</v>
      </c>
      <c r="D84" s="42"/>
      <c r="E84" s="42"/>
    </row>
    <row r="85" spans="1:5" x14ac:dyDescent="0.2">
      <c r="A85" s="107">
        <v>4393</v>
      </c>
      <c r="B85" s="42" t="s">
        <v>431</v>
      </c>
      <c r="C85" s="23">
        <v>0</v>
      </c>
      <c r="D85" s="42"/>
      <c r="E85" s="42"/>
    </row>
    <row r="86" spans="1:5" x14ac:dyDescent="0.2">
      <c r="A86" s="107">
        <v>4394</v>
      </c>
      <c r="B86" s="42" t="s">
        <v>273</v>
      </c>
      <c r="C86" s="23">
        <v>0</v>
      </c>
      <c r="D86" s="42"/>
      <c r="E86" s="42"/>
    </row>
    <row r="87" spans="1:5" x14ac:dyDescent="0.2">
      <c r="A87" s="107">
        <v>4395</v>
      </c>
      <c r="B87" s="42" t="s">
        <v>274</v>
      </c>
      <c r="C87" s="23">
        <v>0</v>
      </c>
      <c r="D87" s="42"/>
      <c r="E87" s="42"/>
    </row>
    <row r="88" spans="1:5" x14ac:dyDescent="0.2">
      <c r="A88" s="107">
        <v>4396</v>
      </c>
      <c r="B88" s="42" t="s">
        <v>275</v>
      </c>
      <c r="C88" s="23">
        <v>0</v>
      </c>
      <c r="D88" s="42"/>
      <c r="E88" s="42"/>
    </row>
    <row r="89" spans="1:5" x14ac:dyDescent="0.2">
      <c r="A89" s="107">
        <v>4397</v>
      </c>
      <c r="B89" s="42" t="s">
        <v>432</v>
      </c>
      <c r="C89" s="23">
        <v>0</v>
      </c>
      <c r="D89" s="42"/>
      <c r="E89" s="42"/>
    </row>
    <row r="90" spans="1:5" x14ac:dyDescent="0.2">
      <c r="A90" s="107">
        <v>4399</v>
      </c>
      <c r="B90" s="42" t="s">
        <v>271</v>
      </c>
      <c r="C90" s="23">
        <v>1834729.95</v>
      </c>
      <c r="D90" s="42"/>
      <c r="E90" s="42"/>
    </row>
    <row r="91" spans="1:5" x14ac:dyDescent="0.2">
      <c r="A91" s="41"/>
      <c r="B91" s="41"/>
      <c r="C91" s="41"/>
      <c r="D91" s="41"/>
      <c r="E91" s="41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06">
        <v>5000</v>
      </c>
      <c r="B94" s="102" t="s">
        <v>277</v>
      </c>
      <c r="C94" s="24">
        <f>C95+C123+C156+C166+C181+C210</f>
        <v>28572021.850000001</v>
      </c>
      <c r="D94" s="43">
        <v>1</v>
      </c>
      <c r="E94" s="42"/>
    </row>
    <row r="95" spans="1:5" x14ac:dyDescent="0.2">
      <c r="A95" s="106">
        <v>5100</v>
      </c>
      <c r="B95" s="102" t="s">
        <v>278</v>
      </c>
      <c r="C95" s="24">
        <f>C96+C103+C113</f>
        <v>28437246.290000003</v>
      </c>
      <c r="D95" s="43">
        <f>C95/$C$94</f>
        <v>0.99528295334829453</v>
      </c>
      <c r="E95" s="42"/>
    </row>
    <row r="96" spans="1:5" x14ac:dyDescent="0.2">
      <c r="A96" s="106">
        <v>5110</v>
      </c>
      <c r="B96" s="102" t="s">
        <v>279</v>
      </c>
      <c r="C96" s="24">
        <f>SUM(C97:C102)</f>
        <v>23571512.060000002</v>
      </c>
      <c r="D96" s="43">
        <f t="shared" ref="D96:D159" si="0">C96/$C$94</f>
        <v>0.82498579147628648</v>
      </c>
      <c r="E96" s="42"/>
    </row>
    <row r="97" spans="1:5" x14ac:dyDescent="0.2">
      <c r="A97" s="107">
        <v>5111</v>
      </c>
      <c r="B97" s="42" t="s">
        <v>280</v>
      </c>
      <c r="C97" s="23">
        <v>17493995.199999999</v>
      </c>
      <c r="D97" s="44">
        <f t="shared" si="0"/>
        <v>0.61227711821870945</v>
      </c>
      <c r="E97" s="42"/>
    </row>
    <row r="98" spans="1:5" x14ac:dyDescent="0.2">
      <c r="A98" s="107">
        <v>5112</v>
      </c>
      <c r="B98" s="42" t="s">
        <v>281</v>
      </c>
      <c r="C98" s="23">
        <v>0</v>
      </c>
      <c r="D98" s="44">
        <f t="shared" si="0"/>
        <v>0</v>
      </c>
      <c r="E98" s="42"/>
    </row>
    <row r="99" spans="1:5" x14ac:dyDescent="0.2">
      <c r="A99" s="107">
        <v>5113</v>
      </c>
      <c r="B99" s="42" t="s">
        <v>282</v>
      </c>
      <c r="C99" s="23">
        <v>1062216.6399999999</v>
      </c>
      <c r="D99" s="44">
        <f t="shared" si="0"/>
        <v>3.7176810432825558E-2</v>
      </c>
      <c r="E99" s="42"/>
    </row>
    <row r="100" spans="1:5" x14ac:dyDescent="0.2">
      <c r="A100" s="107">
        <v>5114</v>
      </c>
      <c r="B100" s="42" t="s">
        <v>283</v>
      </c>
      <c r="C100" s="23">
        <v>3772292.6</v>
      </c>
      <c r="D100" s="44">
        <f t="shared" si="0"/>
        <v>0.13202749948198012</v>
      </c>
      <c r="E100" s="42"/>
    </row>
    <row r="101" spans="1:5" x14ac:dyDescent="0.2">
      <c r="A101" s="107">
        <v>5115</v>
      </c>
      <c r="B101" s="42" t="s">
        <v>284</v>
      </c>
      <c r="C101" s="23">
        <v>1243007.6200000001</v>
      </c>
      <c r="D101" s="44">
        <f t="shared" si="0"/>
        <v>4.3504363342771281E-2</v>
      </c>
      <c r="E101" s="42"/>
    </row>
    <row r="102" spans="1:5" x14ac:dyDescent="0.2">
      <c r="A102" s="107">
        <v>5116</v>
      </c>
      <c r="B102" s="42" t="s">
        <v>285</v>
      </c>
      <c r="C102" s="23">
        <v>0</v>
      </c>
      <c r="D102" s="44">
        <f t="shared" si="0"/>
        <v>0</v>
      </c>
      <c r="E102" s="42"/>
    </row>
    <row r="103" spans="1:5" x14ac:dyDescent="0.2">
      <c r="A103" s="106">
        <v>5120</v>
      </c>
      <c r="B103" s="102" t="s">
        <v>286</v>
      </c>
      <c r="C103" s="24">
        <f>SUM(C104:C112)</f>
        <v>514890.54999999993</v>
      </c>
      <c r="D103" s="43">
        <f t="shared" si="0"/>
        <v>1.8020795052695927E-2</v>
      </c>
      <c r="E103" s="42"/>
    </row>
    <row r="104" spans="1:5" x14ac:dyDescent="0.2">
      <c r="A104" s="107">
        <v>5121</v>
      </c>
      <c r="B104" s="42" t="s">
        <v>287</v>
      </c>
      <c r="C104" s="23">
        <v>180639.78</v>
      </c>
      <c r="D104" s="44">
        <f t="shared" si="0"/>
        <v>6.322261019830488E-3</v>
      </c>
      <c r="E104" s="42"/>
    </row>
    <row r="105" spans="1:5" x14ac:dyDescent="0.2">
      <c r="A105" s="107">
        <v>5122</v>
      </c>
      <c r="B105" s="42" t="s">
        <v>288</v>
      </c>
      <c r="C105" s="23">
        <v>31858.5</v>
      </c>
      <c r="D105" s="44">
        <f t="shared" si="0"/>
        <v>1.1150243467981948E-3</v>
      </c>
      <c r="E105" s="42"/>
    </row>
    <row r="106" spans="1:5" x14ac:dyDescent="0.2">
      <c r="A106" s="107">
        <v>5123</v>
      </c>
      <c r="B106" s="42" t="s">
        <v>289</v>
      </c>
      <c r="C106" s="23">
        <v>0</v>
      </c>
      <c r="D106" s="44">
        <f t="shared" si="0"/>
        <v>0</v>
      </c>
      <c r="E106" s="42"/>
    </row>
    <row r="107" spans="1:5" x14ac:dyDescent="0.2">
      <c r="A107" s="107">
        <v>5124</v>
      </c>
      <c r="B107" s="42" t="s">
        <v>290</v>
      </c>
      <c r="C107" s="23">
        <v>74299.539999999994</v>
      </c>
      <c r="D107" s="44">
        <f t="shared" si="0"/>
        <v>2.600429902723177E-3</v>
      </c>
      <c r="E107" s="42"/>
    </row>
    <row r="108" spans="1:5" x14ac:dyDescent="0.2">
      <c r="A108" s="107">
        <v>5125</v>
      </c>
      <c r="B108" s="42" t="s">
        <v>291</v>
      </c>
      <c r="C108" s="23">
        <v>32918.68</v>
      </c>
      <c r="D108" s="44">
        <f t="shared" si="0"/>
        <v>1.1521298763111508E-3</v>
      </c>
      <c r="E108" s="42"/>
    </row>
    <row r="109" spans="1:5" x14ac:dyDescent="0.2">
      <c r="A109" s="107">
        <v>5126</v>
      </c>
      <c r="B109" s="42" t="s">
        <v>292</v>
      </c>
      <c r="C109" s="23">
        <v>129496.47</v>
      </c>
      <c r="D109" s="44">
        <f t="shared" si="0"/>
        <v>4.5322823382903162E-3</v>
      </c>
      <c r="E109" s="42"/>
    </row>
    <row r="110" spans="1:5" x14ac:dyDescent="0.2">
      <c r="A110" s="107">
        <v>5127</v>
      </c>
      <c r="B110" s="42" t="s">
        <v>293</v>
      </c>
      <c r="C110" s="23">
        <v>16612.55</v>
      </c>
      <c r="D110" s="44">
        <f t="shared" si="0"/>
        <v>5.814271768100303E-4</v>
      </c>
      <c r="E110" s="42"/>
    </row>
    <row r="111" spans="1:5" x14ac:dyDescent="0.2">
      <c r="A111" s="107">
        <v>5128</v>
      </c>
      <c r="B111" s="42" t="s">
        <v>294</v>
      </c>
      <c r="C111" s="23">
        <v>0</v>
      </c>
      <c r="D111" s="44">
        <f t="shared" si="0"/>
        <v>0</v>
      </c>
      <c r="E111" s="42"/>
    </row>
    <row r="112" spans="1:5" x14ac:dyDescent="0.2">
      <c r="A112" s="107">
        <v>5129</v>
      </c>
      <c r="B112" s="42" t="s">
        <v>295</v>
      </c>
      <c r="C112" s="23">
        <v>49065.03</v>
      </c>
      <c r="D112" s="44">
        <f t="shared" si="0"/>
        <v>1.7172403919325716E-3</v>
      </c>
      <c r="E112" s="42"/>
    </row>
    <row r="113" spans="1:5" x14ac:dyDescent="0.2">
      <c r="A113" s="106">
        <v>5130</v>
      </c>
      <c r="B113" s="102" t="s">
        <v>296</v>
      </c>
      <c r="C113" s="24">
        <f>SUM(C114:C122)</f>
        <v>4350843.68</v>
      </c>
      <c r="D113" s="43">
        <f t="shared" si="0"/>
        <v>0.15227636681931206</v>
      </c>
      <c r="E113" s="42"/>
    </row>
    <row r="114" spans="1:5" x14ac:dyDescent="0.2">
      <c r="A114" s="107">
        <v>5131</v>
      </c>
      <c r="B114" s="42" t="s">
        <v>297</v>
      </c>
      <c r="C114" s="23">
        <v>487783.19</v>
      </c>
      <c r="D114" s="44">
        <f t="shared" si="0"/>
        <v>1.7072057153001231E-2</v>
      </c>
      <c r="E114" s="42"/>
    </row>
    <row r="115" spans="1:5" x14ac:dyDescent="0.2">
      <c r="A115" s="107">
        <v>5132</v>
      </c>
      <c r="B115" s="42" t="s">
        <v>298</v>
      </c>
      <c r="C115" s="23">
        <v>228887.1</v>
      </c>
      <c r="D115" s="44">
        <f t="shared" si="0"/>
        <v>8.0108821560347498E-3</v>
      </c>
      <c r="E115" s="42"/>
    </row>
    <row r="116" spans="1:5" x14ac:dyDescent="0.2">
      <c r="A116" s="107">
        <v>5133</v>
      </c>
      <c r="B116" s="42" t="s">
        <v>299</v>
      </c>
      <c r="C116" s="23">
        <v>1088955.54</v>
      </c>
      <c r="D116" s="44">
        <f t="shared" si="0"/>
        <v>3.8112652500298994E-2</v>
      </c>
      <c r="E116" s="42"/>
    </row>
    <row r="117" spans="1:5" x14ac:dyDescent="0.2">
      <c r="A117" s="107">
        <v>5134</v>
      </c>
      <c r="B117" s="42" t="s">
        <v>300</v>
      </c>
      <c r="C117" s="23">
        <v>101711.29</v>
      </c>
      <c r="D117" s="44">
        <f t="shared" si="0"/>
        <v>3.5598212312020891E-3</v>
      </c>
      <c r="E117" s="42"/>
    </row>
    <row r="118" spans="1:5" x14ac:dyDescent="0.2">
      <c r="A118" s="107">
        <v>5135</v>
      </c>
      <c r="B118" s="42" t="s">
        <v>301</v>
      </c>
      <c r="C118" s="23">
        <v>1263987.8400000001</v>
      </c>
      <c r="D118" s="44">
        <f t="shared" si="0"/>
        <v>4.4238655795372075E-2</v>
      </c>
      <c r="E118" s="42"/>
    </row>
    <row r="119" spans="1:5" x14ac:dyDescent="0.2">
      <c r="A119" s="107">
        <v>5136</v>
      </c>
      <c r="B119" s="42" t="s">
        <v>302</v>
      </c>
      <c r="C119" s="23">
        <v>42783.21</v>
      </c>
      <c r="D119" s="44">
        <f t="shared" si="0"/>
        <v>1.4973812572525384E-3</v>
      </c>
      <c r="E119" s="42"/>
    </row>
    <row r="120" spans="1:5" x14ac:dyDescent="0.2">
      <c r="A120" s="107">
        <v>5137</v>
      </c>
      <c r="B120" s="42" t="s">
        <v>303</v>
      </c>
      <c r="C120" s="23">
        <v>171740.14</v>
      </c>
      <c r="D120" s="44">
        <f t="shared" si="0"/>
        <v>6.010780087654175E-3</v>
      </c>
      <c r="E120" s="42"/>
    </row>
    <row r="121" spans="1:5" x14ac:dyDescent="0.2">
      <c r="A121" s="107">
        <v>5138</v>
      </c>
      <c r="B121" s="42" t="s">
        <v>304</v>
      </c>
      <c r="C121" s="23">
        <v>432715.09</v>
      </c>
      <c r="D121" s="44">
        <f t="shared" si="0"/>
        <v>1.5144713673806742E-2</v>
      </c>
      <c r="E121" s="42"/>
    </row>
    <row r="122" spans="1:5" x14ac:dyDescent="0.2">
      <c r="A122" s="107">
        <v>5139</v>
      </c>
      <c r="B122" s="42" t="s">
        <v>305</v>
      </c>
      <c r="C122" s="23">
        <v>532280.28</v>
      </c>
      <c r="D122" s="44">
        <f t="shared" si="0"/>
        <v>1.8629422964689495E-2</v>
      </c>
      <c r="E122" s="42"/>
    </row>
    <row r="123" spans="1:5" x14ac:dyDescent="0.2">
      <c r="A123" s="106">
        <v>5200</v>
      </c>
      <c r="B123" s="102" t="s">
        <v>306</v>
      </c>
      <c r="C123" s="24">
        <f>C124+C127+C130+C133+C138+C142+C145+C147+C153</f>
        <v>134774.95000000001</v>
      </c>
      <c r="D123" s="43">
        <f t="shared" si="0"/>
        <v>4.7170253021488577E-3</v>
      </c>
      <c r="E123" s="42"/>
    </row>
    <row r="124" spans="1:5" x14ac:dyDescent="0.2">
      <c r="A124" s="106">
        <v>5210</v>
      </c>
      <c r="B124" s="102" t="s">
        <v>307</v>
      </c>
      <c r="C124" s="24">
        <f>SUM(C125:C126)</f>
        <v>0</v>
      </c>
      <c r="D124" s="43">
        <f t="shared" si="0"/>
        <v>0</v>
      </c>
      <c r="E124" s="42"/>
    </row>
    <row r="125" spans="1:5" x14ac:dyDescent="0.2">
      <c r="A125" s="107">
        <v>5211</v>
      </c>
      <c r="B125" s="42" t="s">
        <v>308</v>
      </c>
      <c r="C125" s="23">
        <v>0</v>
      </c>
      <c r="D125" s="44">
        <f t="shared" si="0"/>
        <v>0</v>
      </c>
      <c r="E125" s="42"/>
    </row>
    <row r="126" spans="1:5" x14ac:dyDescent="0.2">
      <c r="A126" s="107">
        <v>5212</v>
      </c>
      <c r="B126" s="42" t="s">
        <v>309</v>
      </c>
      <c r="C126" s="23">
        <v>0</v>
      </c>
      <c r="D126" s="44">
        <f t="shared" si="0"/>
        <v>0</v>
      </c>
      <c r="E126" s="42"/>
    </row>
    <row r="127" spans="1:5" x14ac:dyDescent="0.2">
      <c r="A127" s="106">
        <v>5220</v>
      </c>
      <c r="B127" s="102" t="s">
        <v>310</v>
      </c>
      <c r="C127" s="24">
        <f>SUM(C128:C129)</f>
        <v>0</v>
      </c>
      <c r="D127" s="43">
        <f t="shared" si="0"/>
        <v>0</v>
      </c>
      <c r="E127" s="42"/>
    </row>
    <row r="128" spans="1:5" x14ac:dyDescent="0.2">
      <c r="A128" s="107">
        <v>5221</v>
      </c>
      <c r="B128" s="42" t="s">
        <v>311</v>
      </c>
      <c r="C128" s="23">
        <v>0</v>
      </c>
      <c r="D128" s="44">
        <f t="shared" si="0"/>
        <v>0</v>
      </c>
      <c r="E128" s="42"/>
    </row>
    <row r="129" spans="1:5" x14ac:dyDescent="0.2">
      <c r="A129" s="107">
        <v>5222</v>
      </c>
      <c r="B129" s="42" t="s">
        <v>312</v>
      </c>
      <c r="C129" s="23">
        <v>0</v>
      </c>
      <c r="D129" s="44">
        <f t="shared" si="0"/>
        <v>0</v>
      </c>
      <c r="E129" s="42"/>
    </row>
    <row r="130" spans="1:5" x14ac:dyDescent="0.2">
      <c r="A130" s="106">
        <v>5230</v>
      </c>
      <c r="B130" s="102" t="s">
        <v>257</v>
      </c>
      <c r="C130" s="24">
        <f>SUM(C131:C132)</f>
        <v>0</v>
      </c>
      <c r="D130" s="43">
        <f t="shared" si="0"/>
        <v>0</v>
      </c>
      <c r="E130" s="42"/>
    </row>
    <row r="131" spans="1:5" x14ac:dyDescent="0.2">
      <c r="A131" s="107">
        <v>5231</v>
      </c>
      <c r="B131" s="42" t="s">
        <v>313</v>
      </c>
      <c r="C131" s="23">
        <v>0</v>
      </c>
      <c r="D131" s="44">
        <f t="shared" si="0"/>
        <v>0</v>
      </c>
      <c r="E131" s="42"/>
    </row>
    <row r="132" spans="1:5" x14ac:dyDescent="0.2">
      <c r="A132" s="107">
        <v>5232</v>
      </c>
      <c r="B132" s="42" t="s">
        <v>314</v>
      </c>
      <c r="C132" s="23">
        <v>0</v>
      </c>
      <c r="D132" s="44">
        <f t="shared" si="0"/>
        <v>0</v>
      </c>
      <c r="E132" s="42"/>
    </row>
    <row r="133" spans="1:5" x14ac:dyDescent="0.2">
      <c r="A133" s="106">
        <v>5240</v>
      </c>
      <c r="B133" s="102" t="s">
        <v>258</v>
      </c>
      <c r="C133" s="24">
        <f>SUM(C134:C137)</f>
        <v>134774.95000000001</v>
      </c>
      <c r="D133" s="43">
        <f t="shared" si="0"/>
        <v>4.7170253021488577E-3</v>
      </c>
      <c r="E133" s="42"/>
    </row>
    <row r="134" spans="1:5" x14ac:dyDescent="0.2">
      <c r="A134" s="107">
        <v>5241</v>
      </c>
      <c r="B134" s="42" t="s">
        <v>315</v>
      </c>
      <c r="C134" s="23">
        <v>102674.95</v>
      </c>
      <c r="D134" s="44">
        <f t="shared" si="0"/>
        <v>3.5935486308610672E-3</v>
      </c>
      <c r="E134" s="42"/>
    </row>
    <row r="135" spans="1:5" x14ac:dyDescent="0.2">
      <c r="A135" s="107">
        <v>5242</v>
      </c>
      <c r="B135" s="42" t="s">
        <v>316</v>
      </c>
      <c r="C135" s="23">
        <v>32100</v>
      </c>
      <c r="D135" s="44">
        <f t="shared" si="0"/>
        <v>1.1234766712877899E-3</v>
      </c>
      <c r="E135" s="42"/>
    </row>
    <row r="136" spans="1:5" x14ac:dyDescent="0.2">
      <c r="A136" s="107">
        <v>5243</v>
      </c>
      <c r="B136" s="42" t="s">
        <v>317</v>
      </c>
      <c r="C136" s="23">
        <v>0</v>
      </c>
      <c r="D136" s="44">
        <f t="shared" si="0"/>
        <v>0</v>
      </c>
      <c r="E136" s="42"/>
    </row>
    <row r="137" spans="1:5" x14ac:dyDescent="0.2">
      <c r="A137" s="107">
        <v>5244</v>
      </c>
      <c r="B137" s="42" t="s">
        <v>318</v>
      </c>
      <c r="C137" s="23">
        <v>0</v>
      </c>
      <c r="D137" s="44">
        <f t="shared" si="0"/>
        <v>0</v>
      </c>
      <c r="E137" s="42"/>
    </row>
    <row r="138" spans="1:5" x14ac:dyDescent="0.2">
      <c r="A138" s="106">
        <v>5250</v>
      </c>
      <c r="B138" s="102" t="s">
        <v>259</v>
      </c>
      <c r="C138" s="24">
        <f>SUM(C139:C141)</f>
        <v>0</v>
      </c>
      <c r="D138" s="43">
        <f t="shared" si="0"/>
        <v>0</v>
      </c>
      <c r="E138" s="42"/>
    </row>
    <row r="139" spans="1:5" x14ac:dyDescent="0.2">
      <c r="A139" s="107">
        <v>5251</v>
      </c>
      <c r="B139" s="42" t="s">
        <v>319</v>
      </c>
      <c r="C139" s="23">
        <v>0</v>
      </c>
      <c r="D139" s="44">
        <f t="shared" si="0"/>
        <v>0</v>
      </c>
      <c r="E139" s="42"/>
    </row>
    <row r="140" spans="1:5" x14ac:dyDescent="0.2">
      <c r="A140" s="107">
        <v>5252</v>
      </c>
      <c r="B140" s="42" t="s">
        <v>320</v>
      </c>
      <c r="C140" s="23">
        <v>0</v>
      </c>
      <c r="D140" s="44">
        <f t="shared" si="0"/>
        <v>0</v>
      </c>
      <c r="E140" s="42"/>
    </row>
    <row r="141" spans="1:5" x14ac:dyDescent="0.2">
      <c r="A141" s="107">
        <v>5259</v>
      </c>
      <c r="B141" s="42" t="s">
        <v>321</v>
      </c>
      <c r="C141" s="23">
        <v>0</v>
      </c>
      <c r="D141" s="44">
        <f t="shared" si="0"/>
        <v>0</v>
      </c>
      <c r="E141" s="42"/>
    </row>
    <row r="142" spans="1:5" x14ac:dyDescent="0.2">
      <c r="A142" s="106">
        <v>5260</v>
      </c>
      <c r="B142" s="102" t="s">
        <v>322</v>
      </c>
      <c r="C142" s="24">
        <f>SUM(C143:C144)</f>
        <v>0</v>
      </c>
      <c r="D142" s="43">
        <f t="shared" si="0"/>
        <v>0</v>
      </c>
      <c r="E142" s="42"/>
    </row>
    <row r="143" spans="1:5" x14ac:dyDescent="0.2">
      <c r="A143" s="107">
        <v>5261</v>
      </c>
      <c r="B143" s="42" t="s">
        <v>323</v>
      </c>
      <c r="C143" s="23">
        <v>0</v>
      </c>
      <c r="D143" s="44">
        <f t="shared" si="0"/>
        <v>0</v>
      </c>
      <c r="E143" s="42"/>
    </row>
    <row r="144" spans="1:5" x14ac:dyDescent="0.2">
      <c r="A144" s="107">
        <v>5262</v>
      </c>
      <c r="B144" s="42" t="s">
        <v>324</v>
      </c>
      <c r="C144" s="23">
        <v>0</v>
      </c>
      <c r="D144" s="44">
        <f t="shared" si="0"/>
        <v>0</v>
      </c>
      <c r="E144" s="42"/>
    </row>
    <row r="145" spans="1:5" x14ac:dyDescent="0.2">
      <c r="A145" s="106">
        <v>5270</v>
      </c>
      <c r="B145" s="102" t="s">
        <v>325</v>
      </c>
      <c r="C145" s="24">
        <f>SUM(C146)</f>
        <v>0</v>
      </c>
      <c r="D145" s="43">
        <f t="shared" si="0"/>
        <v>0</v>
      </c>
      <c r="E145" s="42"/>
    </row>
    <row r="146" spans="1:5" x14ac:dyDescent="0.2">
      <c r="A146" s="107">
        <v>5271</v>
      </c>
      <c r="B146" s="42" t="s">
        <v>326</v>
      </c>
      <c r="C146" s="23">
        <v>0</v>
      </c>
      <c r="D146" s="44">
        <f t="shared" si="0"/>
        <v>0</v>
      </c>
      <c r="E146" s="42"/>
    </row>
    <row r="147" spans="1:5" x14ac:dyDescent="0.2">
      <c r="A147" s="106">
        <v>5280</v>
      </c>
      <c r="B147" s="102" t="s">
        <v>327</v>
      </c>
      <c r="C147" s="24">
        <f>SUM(C148:C152)</f>
        <v>0</v>
      </c>
      <c r="D147" s="43">
        <f t="shared" si="0"/>
        <v>0</v>
      </c>
      <c r="E147" s="42"/>
    </row>
    <row r="148" spans="1:5" x14ac:dyDescent="0.2">
      <c r="A148" s="107">
        <v>5281</v>
      </c>
      <c r="B148" s="42" t="s">
        <v>328</v>
      </c>
      <c r="C148" s="23">
        <v>0</v>
      </c>
      <c r="D148" s="44">
        <f t="shared" si="0"/>
        <v>0</v>
      </c>
      <c r="E148" s="42"/>
    </row>
    <row r="149" spans="1:5" x14ac:dyDescent="0.2">
      <c r="A149" s="107">
        <v>5282</v>
      </c>
      <c r="B149" s="42" t="s">
        <v>329</v>
      </c>
      <c r="C149" s="23">
        <v>0</v>
      </c>
      <c r="D149" s="44">
        <f t="shared" si="0"/>
        <v>0</v>
      </c>
      <c r="E149" s="42"/>
    </row>
    <row r="150" spans="1:5" x14ac:dyDescent="0.2">
      <c r="A150" s="107">
        <v>5283</v>
      </c>
      <c r="B150" s="42" t="s">
        <v>330</v>
      </c>
      <c r="C150" s="23">
        <v>0</v>
      </c>
      <c r="D150" s="44">
        <f t="shared" si="0"/>
        <v>0</v>
      </c>
      <c r="E150" s="42"/>
    </row>
    <row r="151" spans="1:5" x14ac:dyDescent="0.2">
      <c r="A151" s="107">
        <v>5284</v>
      </c>
      <c r="B151" s="42" t="s">
        <v>331</v>
      </c>
      <c r="C151" s="23">
        <v>0</v>
      </c>
      <c r="D151" s="44">
        <f t="shared" si="0"/>
        <v>0</v>
      </c>
      <c r="E151" s="42"/>
    </row>
    <row r="152" spans="1:5" x14ac:dyDescent="0.2">
      <c r="A152" s="107">
        <v>5285</v>
      </c>
      <c r="B152" s="42" t="s">
        <v>332</v>
      </c>
      <c r="C152" s="23">
        <v>0</v>
      </c>
      <c r="D152" s="44">
        <f t="shared" si="0"/>
        <v>0</v>
      </c>
      <c r="E152" s="42"/>
    </row>
    <row r="153" spans="1:5" x14ac:dyDescent="0.2">
      <c r="A153" s="106">
        <v>5290</v>
      </c>
      <c r="B153" s="102" t="s">
        <v>333</v>
      </c>
      <c r="C153" s="24">
        <f>SUM(C154:C155)</f>
        <v>0</v>
      </c>
      <c r="D153" s="43">
        <f t="shared" si="0"/>
        <v>0</v>
      </c>
      <c r="E153" s="42"/>
    </row>
    <row r="154" spans="1:5" x14ac:dyDescent="0.2">
      <c r="A154" s="107">
        <v>5291</v>
      </c>
      <c r="B154" s="42" t="s">
        <v>334</v>
      </c>
      <c r="C154" s="23">
        <v>0</v>
      </c>
      <c r="D154" s="44">
        <f t="shared" si="0"/>
        <v>0</v>
      </c>
      <c r="E154" s="42"/>
    </row>
    <row r="155" spans="1:5" x14ac:dyDescent="0.2">
      <c r="A155" s="107">
        <v>5292</v>
      </c>
      <c r="B155" s="42" t="s">
        <v>335</v>
      </c>
      <c r="C155" s="23">
        <v>0</v>
      </c>
      <c r="D155" s="44">
        <f t="shared" si="0"/>
        <v>0</v>
      </c>
      <c r="E155" s="42"/>
    </row>
    <row r="156" spans="1:5" x14ac:dyDescent="0.2">
      <c r="A156" s="106">
        <v>5300</v>
      </c>
      <c r="B156" s="102" t="s">
        <v>336</v>
      </c>
      <c r="C156" s="24">
        <f>C157+C160+C163</f>
        <v>0</v>
      </c>
      <c r="D156" s="43">
        <f t="shared" si="0"/>
        <v>0</v>
      </c>
      <c r="E156" s="42"/>
    </row>
    <row r="157" spans="1:5" x14ac:dyDescent="0.2">
      <c r="A157" s="106">
        <v>5310</v>
      </c>
      <c r="B157" s="102" t="s">
        <v>252</v>
      </c>
      <c r="C157" s="24">
        <f>C158+C159</f>
        <v>0</v>
      </c>
      <c r="D157" s="43">
        <f t="shared" si="0"/>
        <v>0</v>
      </c>
      <c r="E157" s="42"/>
    </row>
    <row r="158" spans="1:5" x14ac:dyDescent="0.2">
      <c r="A158" s="107">
        <v>5311</v>
      </c>
      <c r="B158" s="42" t="s">
        <v>337</v>
      </c>
      <c r="C158" s="23">
        <v>0</v>
      </c>
      <c r="D158" s="44">
        <f t="shared" si="0"/>
        <v>0</v>
      </c>
      <c r="E158" s="42"/>
    </row>
    <row r="159" spans="1:5" x14ac:dyDescent="0.2">
      <c r="A159" s="107">
        <v>5312</v>
      </c>
      <c r="B159" s="42" t="s">
        <v>338</v>
      </c>
      <c r="C159" s="23">
        <v>0</v>
      </c>
      <c r="D159" s="44">
        <f t="shared" si="0"/>
        <v>0</v>
      </c>
      <c r="E159" s="42"/>
    </row>
    <row r="160" spans="1:5" x14ac:dyDescent="0.2">
      <c r="A160" s="106">
        <v>5320</v>
      </c>
      <c r="B160" s="102" t="s">
        <v>253</v>
      </c>
      <c r="C160" s="24">
        <f>SUM(C161:C162)</f>
        <v>0</v>
      </c>
      <c r="D160" s="43">
        <f t="shared" ref="D160:D212" si="1">C160/$C$94</f>
        <v>0</v>
      </c>
      <c r="E160" s="42"/>
    </row>
    <row r="161" spans="1:5" x14ac:dyDescent="0.2">
      <c r="A161" s="107">
        <v>5321</v>
      </c>
      <c r="B161" s="42" t="s">
        <v>339</v>
      </c>
      <c r="C161" s="23">
        <v>0</v>
      </c>
      <c r="D161" s="44">
        <f t="shared" si="1"/>
        <v>0</v>
      </c>
      <c r="E161" s="42"/>
    </row>
    <row r="162" spans="1:5" x14ac:dyDescent="0.2">
      <c r="A162" s="107">
        <v>5322</v>
      </c>
      <c r="B162" s="42" t="s">
        <v>340</v>
      </c>
      <c r="C162" s="23">
        <v>0</v>
      </c>
      <c r="D162" s="44">
        <f t="shared" si="1"/>
        <v>0</v>
      </c>
      <c r="E162" s="42"/>
    </row>
    <row r="163" spans="1:5" x14ac:dyDescent="0.2">
      <c r="A163" s="106">
        <v>5330</v>
      </c>
      <c r="B163" s="102" t="s">
        <v>254</v>
      </c>
      <c r="C163" s="24">
        <f>SUM(C164:C165)</f>
        <v>0</v>
      </c>
      <c r="D163" s="43">
        <f t="shared" si="1"/>
        <v>0</v>
      </c>
      <c r="E163" s="42"/>
    </row>
    <row r="164" spans="1:5" x14ac:dyDescent="0.2">
      <c r="A164" s="107">
        <v>5331</v>
      </c>
      <c r="B164" s="42" t="s">
        <v>341</v>
      </c>
      <c r="C164" s="23">
        <v>0</v>
      </c>
      <c r="D164" s="44">
        <f t="shared" si="1"/>
        <v>0</v>
      </c>
      <c r="E164" s="42"/>
    </row>
    <row r="165" spans="1:5" x14ac:dyDescent="0.2">
      <c r="A165" s="107">
        <v>5332</v>
      </c>
      <c r="B165" s="42" t="s">
        <v>342</v>
      </c>
      <c r="C165" s="23">
        <v>0</v>
      </c>
      <c r="D165" s="44">
        <f t="shared" si="1"/>
        <v>0</v>
      </c>
      <c r="E165" s="42"/>
    </row>
    <row r="166" spans="1:5" x14ac:dyDescent="0.2">
      <c r="A166" s="106">
        <v>5400</v>
      </c>
      <c r="B166" s="102" t="s">
        <v>343</v>
      </c>
      <c r="C166" s="24">
        <f>C167+C170+C173+C176+C178</f>
        <v>0</v>
      </c>
      <c r="D166" s="43">
        <f t="shared" si="1"/>
        <v>0</v>
      </c>
      <c r="E166" s="42"/>
    </row>
    <row r="167" spans="1:5" x14ac:dyDescent="0.2">
      <c r="A167" s="106">
        <v>5410</v>
      </c>
      <c r="B167" s="102" t="s">
        <v>344</v>
      </c>
      <c r="C167" s="24">
        <f>SUM(C168:C169)</f>
        <v>0</v>
      </c>
      <c r="D167" s="43">
        <f t="shared" si="1"/>
        <v>0</v>
      </c>
      <c r="E167" s="42"/>
    </row>
    <row r="168" spans="1:5" x14ac:dyDescent="0.2">
      <c r="A168" s="107">
        <v>5411</v>
      </c>
      <c r="B168" s="42" t="s">
        <v>345</v>
      </c>
      <c r="C168" s="23">
        <v>0</v>
      </c>
      <c r="D168" s="44">
        <f t="shared" si="1"/>
        <v>0</v>
      </c>
      <c r="E168" s="42"/>
    </row>
    <row r="169" spans="1:5" x14ac:dyDescent="0.2">
      <c r="A169" s="107">
        <v>5412</v>
      </c>
      <c r="B169" s="42" t="s">
        <v>346</v>
      </c>
      <c r="C169" s="23">
        <v>0</v>
      </c>
      <c r="D169" s="44">
        <f t="shared" si="1"/>
        <v>0</v>
      </c>
      <c r="E169" s="42"/>
    </row>
    <row r="170" spans="1:5" x14ac:dyDescent="0.2">
      <c r="A170" s="106">
        <v>5420</v>
      </c>
      <c r="B170" s="102" t="s">
        <v>347</v>
      </c>
      <c r="C170" s="24">
        <f>SUM(C171:C172)</f>
        <v>0</v>
      </c>
      <c r="D170" s="43">
        <f t="shared" si="1"/>
        <v>0</v>
      </c>
      <c r="E170" s="42"/>
    </row>
    <row r="171" spans="1:5" x14ac:dyDescent="0.2">
      <c r="A171" s="107">
        <v>5421</v>
      </c>
      <c r="B171" s="42" t="s">
        <v>348</v>
      </c>
      <c r="C171" s="23">
        <v>0</v>
      </c>
      <c r="D171" s="44">
        <f t="shared" si="1"/>
        <v>0</v>
      </c>
      <c r="E171" s="42"/>
    </row>
    <row r="172" spans="1:5" x14ac:dyDescent="0.2">
      <c r="A172" s="107">
        <v>5422</v>
      </c>
      <c r="B172" s="42" t="s">
        <v>349</v>
      </c>
      <c r="C172" s="23">
        <v>0</v>
      </c>
      <c r="D172" s="44">
        <f t="shared" si="1"/>
        <v>0</v>
      </c>
      <c r="E172" s="42"/>
    </row>
    <row r="173" spans="1:5" x14ac:dyDescent="0.2">
      <c r="A173" s="106">
        <v>5430</v>
      </c>
      <c r="B173" s="102" t="s">
        <v>350</v>
      </c>
      <c r="C173" s="24">
        <f>SUM(C174:C175)</f>
        <v>0</v>
      </c>
      <c r="D173" s="43">
        <f t="shared" si="1"/>
        <v>0</v>
      </c>
      <c r="E173" s="42"/>
    </row>
    <row r="174" spans="1:5" x14ac:dyDescent="0.2">
      <c r="A174" s="107">
        <v>5431</v>
      </c>
      <c r="B174" s="42" t="s">
        <v>351</v>
      </c>
      <c r="C174" s="23">
        <v>0</v>
      </c>
      <c r="D174" s="44">
        <f t="shared" si="1"/>
        <v>0</v>
      </c>
      <c r="E174" s="42"/>
    </row>
    <row r="175" spans="1:5" x14ac:dyDescent="0.2">
      <c r="A175" s="107">
        <v>5432</v>
      </c>
      <c r="B175" s="42" t="s">
        <v>352</v>
      </c>
      <c r="C175" s="23">
        <v>0</v>
      </c>
      <c r="D175" s="44">
        <f t="shared" si="1"/>
        <v>0</v>
      </c>
      <c r="E175" s="42"/>
    </row>
    <row r="176" spans="1:5" x14ac:dyDescent="0.2">
      <c r="A176" s="106">
        <v>5440</v>
      </c>
      <c r="B176" s="102" t="s">
        <v>353</v>
      </c>
      <c r="C176" s="24">
        <f>SUM(C177)</f>
        <v>0</v>
      </c>
      <c r="D176" s="43">
        <f t="shared" si="1"/>
        <v>0</v>
      </c>
      <c r="E176" s="42"/>
    </row>
    <row r="177" spans="1:5" x14ac:dyDescent="0.2">
      <c r="A177" s="107">
        <v>5441</v>
      </c>
      <c r="B177" s="42" t="s">
        <v>353</v>
      </c>
      <c r="C177" s="23">
        <v>0</v>
      </c>
      <c r="D177" s="44">
        <f t="shared" si="1"/>
        <v>0</v>
      </c>
      <c r="E177" s="42"/>
    </row>
    <row r="178" spans="1:5" x14ac:dyDescent="0.2">
      <c r="A178" s="106">
        <v>5450</v>
      </c>
      <c r="B178" s="102" t="s">
        <v>354</v>
      </c>
      <c r="C178" s="24">
        <f>SUM(C179:C180)</f>
        <v>0</v>
      </c>
      <c r="D178" s="43">
        <f t="shared" si="1"/>
        <v>0</v>
      </c>
      <c r="E178" s="42"/>
    </row>
    <row r="179" spans="1:5" x14ac:dyDescent="0.2">
      <c r="A179" s="107">
        <v>5451</v>
      </c>
      <c r="B179" s="42" t="s">
        <v>355</v>
      </c>
      <c r="C179" s="23">
        <v>0</v>
      </c>
      <c r="D179" s="44">
        <f t="shared" si="1"/>
        <v>0</v>
      </c>
      <c r="E179" s="42"/>
    </row>
    <row r="180" spans="1:5" x14ac:dyDescent="0.2">
      <c r="A180" s="107">
        <v>5452</v>
      </c>
      <c r="B180" s="42" t="s">
        <v>356</v>
      </c>
      <c r="C180" s="23">
        <v>0</v>
      </c>
      <c r="D180" s="44">
        <f t="shared" si="1"/>
        <v>0</v>
      </c>
      <c r="E180" s="42"/>
    </row>
    <row r="181" spans="1:5" x14ac:dyDescent="0.2">
      <c r="A181" s="106">
        <v>5500</v>
      </c>
      <c r="B181" s="102" t="s">
        <v>357</v>
      </c>
      <c r="C181" s="24">
        <f>C182+C191+C194+C200</f>
        <v>0.61</v>
      </c>
      <c r="D181" s="43">
        <f t="shared" si="1"/>
        <v>2.134955668179289E-8</v>
      </c>
      <c r="E181" s="42"/>
    </row>
    <row r="182" spans="1:5" x14ac:dyDescent="0.2">
      <c r="A182" s="106">
        <v>5510</v>
      </c>
      <c r="B182" s="102" t="s">
        <v>358</v>
      </c>
      <c r="C182" s="24">
        <f>SUM(C183:C190)</f>
        <v>0</v>
      </c>
      <c r="D182" s="43">
        <f t="shared" si="1"/>
        <v>0</v>
      </c>
      <c r="E182" s="42"/>
    </row>
    <row r="183" spans="1:5" x14ac:dyDescent="0.2">
      <c r="A183" s="107">
        <v>5511</v>
      </c>
      <c r="B183" s="42" t="s">
        <v>359</v>
      </c>
      <c r="C183" s="23">
        <v>0</v>
      </c>
      <c r="D183" s="44">
        <f t="shared" si="1"/>
        <v>0</v>
      </c>
      <c r="E183" s="42"/>
    </row>
    <row r="184" spans="1:5" x14ac:dyDescent="0.2">
      <c r="A184" s="107">
        <v>5512</v>
      </c>
      <c r="B184" s="42" t="s">
        <v>360</v>
      </c>
      <c r="C184" s="23">
        <v>0</v>
      </c>
      <c r="D184" s="44">
        <f t="shared" si="1"/>
        <v>0</v>
      </c>
      <c r="E184" s="42"/>
    </row>
    <row r="185" spans="1:5" x14ac:dyDescent="0.2">
      <c r="A185" s="107">
        <v>5513</v>
      </c>
      <c r="B185" s="42" t="s">
        <v>361</v>
      </c>
      <c r="C185" s="23">
        <v>0</v>
      </c>
      <c r="D185" s="44">
        <f t="shared" si="1"/>
        <v>0</v>
      </c>
      <c r="E185" s="42"/>
    </row>
    <row r="186" spans="1:5" x14ac:dyDescent="0.2">
      <c r="A186" s="107">
        <v>5514</v>
      </c>
      <c r="B186" s="42" t="s">
        <v>362</v>
      </c>
      <c r="C186" s="23">
        <v>0</v>
      </c>
      <c r="D186" s="44">
        <f t="shared" si="1"/>
        <v>0</v>
      </c>
      <c r="E186" s="42"/>
    </row>
    <row r="187" spans="1:5" x14ac:dyDescent="0.2">
      <c r="A187" s="107">
        <v>5515</v>
      </c>
      <c r="B187" s="42" t="s">
        <v>363</v>
      </c>
      <c r="C187" s="23">
        <v>0</v>
      </c>
      <c r="D187" s="44">
        <f t="shared" si="1"/>
        <v>0</v>
      </c>
      <c r="E187" s="42"/>
    </row>
    <row r="188" spans="1:5" x14ac:dyDescent="0.2">
      <c r="A188" s="107">
        <v>5516</v>
      </c>
      <c r="B188" s="42" t="s">
        <v>364</v>
      </c>
      <c r="C188" s="23">
        <v>0</v>
      </c>
      <c r="D188" s="44">
        <f t="shared" si="1"/>
        <v>0</v>
      </c>
      <c r="E188" s="42"/>
    </row>
    <row r="189" spans="1:5" x14ac:dyDescent="0.2">
      <c r="A189" s="107">
        <v>5517</v>
      </c>
      <c r="B189" s="42" t="s">
        <v>365</v>
      </c>
      <c r="C189" s="23">
        <v>0</v>
      </c>
      <c r="D189" s="44">
        <f t="shared" si="1"/>
        <v>0</v>
      </c>
      <c r="E189" s="42"/>
    </row>
    <row r="190" spans="1:5" x14ac:dyDescent="0.2">
      <c r="A190" s="107">
        <v>5518</v>
      </c>
      <c r="B190" s="42" t="s">
        <v>41</v>
      </c>
      <c r="C190" s="23">
        <v>0</v>
      </c>
      <c r="D190" s="44">
        <f t="shared" si="1"/>
        <v>0</v>
      </c>
      <c r="E190" s="42"/>
    </row>
    <row r="191" spans="1:5" x14ac:dyDescent="0.2">
      <c r="A191" s="106">
        <v>5520</v>
      </c>
      <c r="B191" s="102" t="s">
        <v>40</v>
      </c>
      <c r="C191" s="24">
        <f>SUM(C192:C193)</f>
        <v>0</v>
      </c>
      <c r="D191" s="43">
        <f t="shared" si="1"/>
        <v>0</v>
      </c>
      <c r="E191" s="42"/>
    </row>
    <row r="192" spans="1:5" x14ac:dyDescent="0.2">
      <c r="A192" s="107">
        <v>5521</v>
      </c>
      <c r="B192" s="42" t="s">
        <v>366</v>
      </c>
      <c r="C192" s="23">
        <v>0</v>
      </c>
      <c r="D192" s="44">
        <f t="shared" si="1"/>
        <v>0</v>
      </c>
      <c r="E192" s="42"/>
    </row>
    <row r="193" spans="1:5" x14ac:dyDescent="0.2">
      <c r="A193" s="107">
        <v>5522</v>
      </c>
      <c r="B193" s="42" t="s">
        <v>367</v>
      </c>
      <c r="C193" s="23">
        <v>0</v>
      </c>
      <c r="D193" s="44">
        <f t="shared" si="1"/>
        <v>0</v>
      </c>
      <c r="E193" s="42"/>
    </row>
    <row r="194" spans="1:5" x14ac:dyDescent="0.2">
      <c r="A194" s="106">
        <v>5530</v>
      </c>
      <c r="B194" s="102" t="s">
        <v>368</v>
      </c>
      <c r="C194" s="24">
        <f>SUM(C195:C199)</f>
        <v>0</v>
      </c>
      <c r="D194" s="43">
        <f t="shared" si="1"/>
        <v>0</v>
      </c>
      <c r="E194" s="42"/>
    </row>
    <row r="195" spans="1:5" x14ac:dyDescent="0.2">
      <c r="A195" s="107">
        <v>5531</v>
      </c>
      <c r="B195" s="42" t="s">
        <v>369</v>
      </c>
      <c r="C195" s="23">
        <v>0</v>
      </c>
      <c r="D195" s="44">
        <f t="shared" si="1"/>
        <v>0</v>
      </c>
      <c r="E195" s="42"/>
    </row>
    <row r="196" spans="1:5" x14ac:dyDescent="0.2">
      <c r="A196" s="107">
        <v>5532</v>
      </c>
      <c r="B196" s="42" t="s">
        <v>370</v>
      </c>
      <c r="C196" s="23">
        <v>0</v>
      </c>
      <c r="D196" s="44">
        <f t="shared" si="1"/>
        <v>0</v>
      </c>
      <c r="E196" s="42"/>
    </row>
    <row r="197" spans="1:5" x14ac:dyDescent="0.2">
      <c r="A197" s="107">
        <v>5533</v>
      </c>
      <c r="B197" s="42" t="s">
        <v>371</v>
      </c>
      <c r="C197" s="23">
        <v>0</v>
      </c>
      <c r="D197" s="44">
        <f t="shared" si="1"/>
        <v>0</v>
      </c>
      <c r="E197" s="42"/>
    </row>
    <row r="198" spans="1:5" x14ac:dyDescent="0.2">
      <c r="A198" s="107">
        <v>5534</v>
      </c>
      <c r="B198" s="42" t="s">
        <v>372</v>
      </c>
      <c r="C198" s="23">
        <v>0</v>
      </c>
      <c r="D198" s="44">
        <f t="shared" si="1"/>
        <v>0</v>
      </c>
      <c r="E198" s="42"/>
    </row>
    <row r="199" spans="1:5" x14ac:dyDescent="0.2">
      <c r="A199" s="107">
        <v>5535</v>
      </c>
      <c r="B199" s="42" t="s">
        <v>373</v>
      </c>
      <c r="C199" s="23">
        <v>0</v>
      </c>
      <c r="D199" s="44">
        <f t="shared" si="1"/>
        <v>0</v>
      </c>
      <c r="E199" s="42"/>
    </row>
    <row r="200" spans="1:5" x14ac:dyDescent="0.2">
      <c r="A200" s="106">
        <v>5590</v>
      </c>
      <c r="B200" s="102" t="s">
        <v>374</v>
      </c>
      <c r="C200" s="24">
        <f>SUM(C201:C209)</f>
        <v>0.61</v>
      </c>
      <c r="D200" s="43">
        <f t="shared" si="1"/>
        <v>2.134955668179289E-8</v>
      </c>
      <c r="E200" s="42"/>
    </row>
    <row r="201" spans="1:5" x14ac:dyDescent="0.2">
      <c r="A201" s="107">
        <v>5591</v>
      </c>
      <c r="B201" s="42" t="s">
        <v>375</v>
      </c>
      <c r="C201" s="23">
        <v>0</v>
      </c>
      <c r="D201" s="44">
        <f t="shared" si="1"/>
        <v>0</v>
      </c>
      <c r="E201" s="42"/>
    </row>
    <row r="202" spans="1:5" x14ac:dyDescent="0.2">
      <c r="A202" s="107">
        <v>5592</v>
      </c>
      <c r="B202" s="42" t="s">
        <v>376</v>
      </c>
      <c r="C202" s="23">
        <v>0</v>
      </c>
      <c r="D202" s="44">
        <f t="shared" si="1"/>
        <v>0</v>
      </c>
      <c r="E202" s="42"/>
    </row>
    <row r="203" spans="1:5" x14ac:dyDescent="0.2">
      <c r="A203" s="107">
        <v>5593</v>
      </c>
      <c r="B203" s="42" t="s">
        <v>377</v>
      </c>
      <c r="C203" s="23">
        <v>0</v>
      </c>
      <c r="D203" s="44">
        <f t="shared" si="1"/>
        <v>0</v>
      </c>
      <c r="E203" s="42"/>
    </row>
    <row r="204" spans="1:5" x14ac:dyDescent="0.2">
      <c r="A204" s="107">
        <v>5594</v>
      </c>
      <c r="B204" s="42" t="s">
        <v>433</v>
      </c>
      <c r="C204" s="23">
        <v>0</v>
      </c>
      <c r="D204" s="44">
        <f t="shared" si="1"/>
        <v>0</v>
      </c>
      <c r="E204" s="42"/>
    </row>
    <row r="205" spans="1:5" x14ac:dyDescent="0.2">
      <c r="A205" s="107">
        <v>5595</v>
      </c>
      <c r="B205" s="42" t="s">
        <v>379</v>
      </c>
      <c r="C205" s="23">
        <v>0</v>
      </c>
      <c r="D205" s="44">
        <f t="shared" si="1"/>
        <v>0</v>
      </c>
      <c r="E205" s="42"/>
    </row>
    <row r="206" spans="1:5" x14ac:dyDescent="0.2">
      <c r="A206" s="107">
        <v>5596</v>
      </c>
      <c r="B206" s="42" t="s">
        <v>274</v>
      </c>
      <c r="C206" s="23">
        <v>0</v>
      </c>
      <c r="D206" s="44">
        <f t="shared" si="1"/>
        <v>0</v>
      </c>
      <c r="E206" s="42"/>
    </row>
    <row r="207" spans="1:5" x14ac:dyDescent="0.2">
      <c r="A207" s="107">
        <v>5597</v>
      </c>
      <c r="B207" s="42" t="s">
        <v>380</v>
      </c>
      <c r="C207" s="23">
        <v>0</v>
      </c>
      <c r="D207" s="44">
        <f t="shared" si="1"/>
        <v>0</v>
      </c>
      <c r="E207" s="42"/>
    </row>
    <row r="208" spans="1:5" x14ac:dyDescent="0.2">
      <c r="A208" s="107">
        <v>5598</v>
      </c>
      <c r="B208" s="42" t="s">
        <v>434</v>
      </c>
      <c r="C208" s="23">
        <v>0</v>
      </c>
      <c r="D208" s="44">
        <f t="shared" si="1"/>
        <v>0</v>
      </c>
      <c r="E208" s="42"/>
    </row>
    <row r="209" spans="1:5" x14ac:dyDescent="0.2">
      <c r="A209" s="107">
        <v>5599</v>
      </c>
      <c r="B209" s="42" t="s">
        <v>381</v>
      </c>
      <c r="C209" s="23">
        <v>0.61</v>
      </c>
      <c r="D209" s="44">
        <f t="shared" si="1"/>
        <v>2.134955668179289E-8</v>
      </c>
      <c r="E209" s="42"/>
    </row>
    <row r="210" spans="1:5" x14ac:dyDescent="0.2">
      <c r="A210" s="106">
        <v>5600</v>
      </c>
      <c r="B210" s="102" t="s">
        <v>39</v>
      </c>
      <c r="C210" s="24">
        <f>C211</f>
        <v>0</v>
      </c>
      <c r="D210" s="43">
        <f t="shared" si="1"/>
        <v>0</v>
      </c>
      <c r="E210" s="42"/>
    </row>
    <row r="211" spans="1:5" x14ac:dyDescent="0.2">
      <c r="A211" s="106">
        <v>5610</v>
      </c>
      <c r="B211" s="102" t="s">
        <v>382</v>
      </c>
      <c r="C211" s="24">
        <f>C212</f>
        <v>0</v>
      </c>
      <c r="D211" s="43">
        <f t="shared" si="1"/>
        <v>0</v>
      </c>
      <c r="E211" s="42"/>
    </row>
    <row r="212" spans="1:5" x14ac:dyDescent="0.2">
      <c r="A212" s="107">
        <v>5611</v>
      </c>
      <c r="B212" s="42" t="s">
        <v>383</v>
      </c>
      <c r="C212" s="23">
        <v>0</v>
      </c>
      <c r="D212" s="44">
        <f t="shared" si="1"/>
        <v>0</v>
      </c>
      <c r="E212" s="42"/>
    </row>
    <row r="214" spans="1:5" x14ac:dyDescent="0.2">
      <c r="B214" s="1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36" right="0.28000000000000003" top="0.74803149606299213" bottom="0.74803149606299213" header="0.31496062992125984" footer="0.31496062992125984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121" zoomScale="80" zoomScaleNormal="80" workbookViewId="0">
      <selection sqref="A1:G173"/>
    </sheetView>
  </sheetViews>
  <sheetFormatPr baseColWidth="10" defaultColWidth="9.140625" defaultRowHeight="12.75" x14ac:dyDescent="0.2"/>
  <cols>
    <col min="1" max="1" width="10" style="37" customWidth="1"/>
    <col min="2" max="2" width="56.28515625" style="37" customWidth="1"/>
    <col min="3" max="3" width="16.42578125" style="37" bestFit="1" customWidth="1"/>
    <col min="4" max="4" width="19.140625" style="37" customWidth="1"/>
    <col min="5" max="6" width="22.7109375" style="37" customWidth="1"/>
    <col min="7" max="8" width="16.7109375" style="37" customWidth="1"/>
    <col min="9" max="9" width="27.140625" style="37" customWidth="1"/>
    <col min="10" max="10" width="22.28515625" style="37" customWidth="1"/>
    <col min="11" max="16384" width="9.140625" style="37"/>
  </cols>
  <sheetData>
    <row r="1" spans="1:8" s="34" customFormat="1" ht="18.95" customHeight="1" x14ac:dyDescent="0.25">
      <c r="A1" s="179" t="s">
        <v>601</v>
      </c>
      <c r="B1" s="180"/>
      <c r="C1" s="180"/>
      <c r="D1" s="180"/>
      <c r="E1" s="180"/>
      <c r="F1" s="180"/>
      <c r="G1" s="10" t="s">
        <v>498</v>
      </c>
      <c r="H1" s="12">
        <v>2024</v>
      </c>
    </row>
    <row r="2" spans="1:8" s="34" customFormat="1" ht="18.95" customHeight="1" x14ac:dyDescent="0.25">
      <c r="A2" s="179" t="s">
        <v>502</v>
      </c>
      <c r="B2" s="180"/>
      <c r="C2" s="180"/>
      <c r="D2" s="180"/>
      <c r="E2" s="180"/>
      <c r="F2" s="180"/>
      <c r="G2" s="10" t="s">
        <v>499</v>
      </c>
      <c r="H2" s="12" t="s">
        <v>501</v>
      </c>
    </row>
    <row r="3" spans="1:8" s="34" customFormat="1" ht="18.95" customHeight="1" x14ac:dyDescent="0.25">
      <c r="A3" s="179" t="s">
        <v>602</v>
      </c>
      <c r="B3" s="180"/>
      <c r="C3" s="180"/>
      <c r="D3" s="180"/>
      <c r="E3" s="180"/>
      <c r="F3" s="180"/>
      <c r="G3" s="10" t="s">
        <v>500</v>
      </c>
      <c r="H3" s="12">
        <v>3</v>
      </c>
    </row>
    <row r="4" spans="1:8" s="34" customFormat="1" ht="18.95" customHeight="1" x14ac:dyDescent="0.25">
      <c r="A4" s="179" t="s">
        <v>516</v>
      </c>
      <c r="B4" s="180"/>
      <c r="C4" s="180"/>
      <c r="D4" s="180"/>
      <c r="E4" s="180"/>
      <c r="F4" s="180"/>
      <c r="G4" s="10"/>
      <c r="H4" s="12"/>
    </row>
    <row r="5" spans="1:8" x14ac:dyDescent="0.2">
      <c r="A5" s="35" t="s">
        <v>116</v>
      </c>
      <c r="B5" s="36"/>
      <c r="C5" s="36"/>
      <c r="D5" s="36"/>
      <c r="E5" s="36"/>
      <c r="F5" s="36"/>
      <c r="G5" s="36"/>
      <c r="H5" s="36"/>
    </row>
    <row r="7" spans="1:8" x14ac:dyDescent="0.2">
      <c r="A7" s="36" t="s">
        <v>88</v>
      </c>
      <c r="B7" s="36"/>
      <c r="C7" s="36"/>
      <c r="D7" s="36"/>
      <c r="E7" s="36"/>
      <c r="F7" s="36"/>
      <c r="G7" s="36"/>
      <c r="H7" s="36"/>
    </row>
    <row r="8" spans="1:8" x14ac:dyDescent="0.2">
      <c r="A8" s="45" t="s">
        <v>86</v>
      </c>
      <c r="B8" s="45" t="s">
        <v>83</v>
      </c>
      <c r="C8" s="45" t="s">
        <v>84</v>
      </c>
      <c r="D8" s="45" t="s">
        <v>85</v>
      </c>
      <c r="E8" s="45"/>
      <c r="F8" s="45"/>
      <c r="G8" s="45"/>
      <c r="H8" s="45"/>
    </row>
    <row r="9" spans="1:8" x14ac:dyDescent="0.2">
      <c r="A9" s="46">
        <v>1114</v>
      </c>
      <c r="B9" s="37" t="s">
        <v>117</v>
      </c>
      <c r="C9" s="47">
        <v>0</v>
      </c>
    </row>
    <row r="10" spans="1:8" x14ac:dyDescent="0.2">
      <c r="A10" s="46">
        <v>1115</v>
      </c>
      <c r="B10" s="37" t="s">
        <v>118</v>
      </c>
      <c r="C10" s="47">
        <v>0</v>
      </c>
    </row>
    <row r="11" spans="1:8" x14ac:dyDescent="0.2">
      <c r="A11" s="46">
        <v>1121</v>
      </c>
      <c r="B11" s="37" t="s">
        <v>119</v>
      </c>
      <c r="C11" s="25">
        <v>25669299.25</v>
      </c>
    </row>
    <row r="13" spans="1:8" x14ac:dyDescent="0.2">
      <c r="A13" s="36" t="s">
        <v>89</v>
      </c>
      <c r="B13" s="36"/>
      <c r="C13" s="36"/>
      <c r="D13" s="36"/>
      <c r="E13" s="36"/>
      <c r="F13" s="36"/>
      <c r="G13" s="36"/>
      <c r="H13" s="36"/>
    </row>
    <row r="14" spans="1:8" x14ac:dyDescent="0.2">
      <c r="A14" s="45" t="s">
        <v>86</v>
      </c>
      <c r="B14" s="45" t="s">
        <v>83</v>
      </c>
      <c r="C14" s="45" t="s">
        <v>84</v>
      </c>
      <c r="D14" s="45">
        <v>2023</v>
      </c>
      <c r="E14" s="45">
        <v>2022</v>
      </c>
      <c r="F14" s="45">
        <v>2021</v>
      </c>
      <c r="G14" s="45">
        <v>2020</v>
      </c>
      <c r="H14" s="45" t="s">
        <v>115</v>
      </c>
    </row>
    <row r="15" spans="1:8" x14ac:dyDescent="0.2">
      <c r="A15" s="46">
        <v>1122</v>
      </c>
      <c r="B15" s="37" t="s">
        <v>121</v>
      </c>
      <c r="C15" s="47">
        <v>0</v>
      </c>
      <c r="D15" s="47">
        <v>33507</v>
      </c>
      <c r="E15" s="47">
        <v>0</v>
      </c>
      <c r="F15" s="47">
        <v>0</v>
      </c>
      <c r="G15" s="47">
        <v>0</v>
      </c>
    </row>
    <row r="16" spans="1:8" x14ac:dyDescent="0.2">
      <c r="A16" s="46">
        <v>1124</v>
      </c>
      <c r="B16" s="37" t="s">
        <v>122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8" spans="1:8" x14ac:dyDescent="0.2">
      <c r="A18" s="36" t="s">
        <v>90</v>
      </c>
      <c r="B18" s="36"/>
      <c r="C18" s="36"/>
      <c r="D18" s="36"/>
      <c r="E18" s="36"/>
      <c r="F18" s="36"/>
      <c r="G18" s="36"/>
      <c r="H18" s="36"/>
    </row>
    <row r="19" spans="1:8" x14ac:dyDescent="0.2">
      <c r="A19" s="45" t="s">
        <v>86</v>
      </c>
      <c r="B19" s="45" t="s">
        <v>83</v>
      </c>
      <c r="C19" s="45" t="s">
        <v>84</v>
      </c>
      <c r="D19" s="45" t="s">
        <v>123</v>
      </c>
      <c r="E19" s="45" t="s">
        <v>124</v>
      </c>
      <c r="F19" s="45" t="s">
        <v>125</v>
      </c>
      <c r="G19" s="45" t="s">
        <v>126</v>
      </c>
      <c r="H19" s="45" t="s">
        <v>127</v>
      </c>
    </row>
    <row r="20" spans="1:8" x14ac:dyDescent="0.2">
      <c r="A20" s="46">
        <v>1123</v>
      </c>
      <c r="B20" s="37" t="s">
        <v>128</v>
      </c>
      <c r="C20" s="25">
        <v>29175.1</v>
      </c>
      <c r="D20" s="25">
        <v>29175.1</v>
      </c>
      <c r="E20" s="47">
        <v>0</v>
      </c>
      <c r="F20" s="47">
        <v>0</v>
      </c>
      <c r="G20" s="47">
        <v>0</v>
      </c>
    </row>
    <row r="21" spans="1:8" x14ac:dyDescent="0.2">
      <c r="A21" s="46">
        <v>1125</v>
      </c>
      <c r="B21" s="37" t="s">
        <v>129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8" x14ac:dyDescent="0.2">
      <c r="A22" s="46">
        <v>1126</v>
      </c>
      <c r="B22" s="37" t="s">
        <v>482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8" x14ac:dyDescent="0.2">
      <c r="A23" s="46">
        <v>1129</v>
      </c>
      <c r="B23" s="37" t="s">
        <v>483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8" x14ac:dyDescent="0.2">
      <c r="A24" s="46">
        <v>1131</v>
      </c>
      <c r="B24" s="37" t="s">
        <v>130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8" x14ac:dyDescent="0.2">
      <c r="A25" s="46">
        <v>1132</v>
      </c>
      <c r="B25" s="37" t="s">
        <v>131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8" x14ac:dyDescent="0.2">
      <c r="A26" s="46">
        <v>1133</v>
      </c>
      <c r="B26" s="37" t="s">
        <v>132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8" x14ac:dyDescent="0.2">
      <c r="A27" s="46">
        <v>1134</v>
      </c>
      <c r="B27" s="37" t="s">
        <v>133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8" x14ac:dyDescent="0.2">
      <c r="A28" s="46">
        <v>1139</v>
      </c>
      <c r="B28" s="37" t="s">
        <v>134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30" spans="1:8" x14ac:dyDescent="0.2">
      <c r="A30" s="36" t="s">
        <v>484</v>
      </c>
      <c r="B30" s="36"/>
      <c r="C30" s="36"/>
      <c r="D30" s="36"/>
      <c r="E30" s="36"/>
      <c r="F30" s="36"/>
      <c r="G30" s="36"/>
      <c r="H30" s="36"/>
    </row>
    <row r="31" spans="1:8" x14ac:dyDescent="0.2">
      <c r="A31" s="45" t="s">
        <v>86</v>
      </c>
      <c r="B31" s="45" t="s">
        <v>83</v>
      </c>
      <c r="C31" s="45" t="s">
        <v>84</v>
      </c>
      <c r="D31" s="45" t="s">
        <v>93</v>
      </c>
      <c r="E31" s="45" t="s">
        <v>92</v>
      </c>
      <c r="F31" s="45" t="s">
        <v>135</v>
      </c>
      <c r="G31" s="45" t="s">
        <v>95</v>
      </c>
      <c r="H31" s="45"/>
    </row>
    <row r="32" spans="1:8" x14ac:dyDescent="0.2">
      <c r="A32" s="46">
        <v>1140</v>
      </c>
      <c r="B32" s="37" t="s">
        <v>136</v>
      </c>
      <c r="C32" s="47">
        <f>SUM(C33:C37)</f>
        <v>0</v>
      </c>
    </row>
    <row r="33" spans="1:8" x14ac:dyDescent="0.2">
      <c r="A33" s="46">
        <v>1141</v>
      </c>
      <c r="B33" s="37" t="s">
        <v>137</v>
      </c>
      <c r="C33" s="47">
        <v>0</v>
      </c>
    </row>
    <row r="34" spans="1:8" x14ac:dyDescent="0.2">
      <c r="A34" s="46">
        <v>1142</v>
      </c>
      <c r="B34" s="37" t="s">
        <v>138</v>
      </c>
      <c r="C34" s="47">
        <v>0</v>
      </c>
    </row>
    <row r="35" spans="1:8" x14ac:dyDescent="0.2">
      <c r="A35" s="46">
        <v>1143</v>
      </c>
      <c r="B35" s="37" t="s">
        <v>139</v>
      </c>
      <c r="C35" s="47">
        <v>0</v>
      </c>
    </row>
    <row r="36" spans="1:8" x14ac:dyDescent="0.2">
      <c r="A36" s="46">
        <v>1144</v>
      </c>
      <c r="B36" s="37" t="s">
        <v>140</v>
      </c>
      <c r="C36" s="47">
        <v>0</v>
      </c>
    </row>
    <row r="37" spans="1:8" x14ac:dyDescent="0.2">
      <c r="A37" s="46">
        <v>1145</v>
      </c>
      <c r="B37" s="37" t="s">
        <v>141</v>
      </c>
      <c r="C37" s="47">
        <v>0</v>
      </c>
    </row>
    <row r="39" spans="1:8" x14ac:dyDescent="0.2">
      <c r="A39" s="36" t="s">
        <v>142</v>
      </c>
      <c r="B39" s="36"/>
      <c r="C39" s="36"/>
      <c r="D39" s="36"/>
      <c r="E39" s="36"/>
      <c r="F39" s="36"/>
      <c r="G39" s="36"/>
      <c r="H39" s="36"/>
    </row>
    <row r="40" spans="1:8" x14ac:dyDescent="0.2">
      <c r="A40" s="45" t="s">
        <v>86</v>
      </c>
      <c r="B40" s="45" t="s">
        <v>83</v>
      </c>
      <c r="C40" s="45" t="s">
        <v>84</v>
      </c>
      <c r="D40" s="45" t="s">
        <v>91</v>
      </c>
      <c r="E40" s="45" t="s">
        <v>94</v>
      </c>
      <c r="F40" s="45" t="s">
        <v>143</v>
      </c>
      <c r="G40" s="45"/>
      <c r="H40" s="45"/>
    </row>
    <row r="41" spans="1:8" x14ac:dyDescent="0.2">
      <c r="A41" s="46">
        <v>1150</v>
      </c>
      <c r="B41" s="37" t="s">
        <v>144</v>
      </c>
      <c r="C41" s="47">
        <f>C42</f>
        <v>0</v>
      </c>
    </row>
    <row r="42" spans="1:8" x14ac:dyDescent="0.2">
      <c r="A42" s="46">
        <v>1151</v>
      </c>
      <c r="B42" s="37" t="s">
        <v>145</v>
      </c>
      <c r="C42" s="47">
        <v>0</v>
      </c>
    </row>
    <row r="44" spans="1:8" x14ac:dyDescent="0.2">
      <c r="A44" s="36" t="s">
        <v>96</v>
      </c>
      <c r="B44" s="36"/>
      <c r="C44" s="36"/>
      <c r="D44" s="36"/>
      <c r="E44" s="36"/>
      <c r="F44" s="36"/>
      <c r="G44" s="36"/>
      <c r="H44" s="36"/>
    </row>
    <row r="45" spans="1:8" x14ac:dyDescent="0.2">
      <c r="A45" s="45" t="s">
        <v>86</v>
      </c>
      <c r="B45" s="45" t="s">
        <v>83</v>
      </c>
      <c r="C45" s="45" t="s">
        <v>84</v>
      </c>
      <c r="D45" s="45" t="s">
        <v>85</v>
      </c>
      <c r="E45" s="45" t="s">
        <v>127</v>
      </c>
      <c r="F45" s="45"/>
      <c r="G45" s="45"/>
      <c r="H45" s="45"/>
    </row>
    <row r="46" spans="1:8" x14ac:dyDescent="0.2">
      <c r="A46" s="46">
        <v>1213</v>
      </c>
      <c r="B46" s="37" t="s">
        <v>146</v>
      </c>
      <c r="C46" s="47">
        <v>0</v>
      </c>
    </row>
    <row r="48" spans="1:8" x14ac:dyDescent="0.2">
      <c r="A48" s="36" t="s">
        <v>97</v>
      </c>
      <c r="B48" s="36"/>
      <c r="C48" s="36"/>
      <c r="D48" s="36"/>
      <c r="E48" s="36"/>
      <c r="F48" s="36"/>
      <c r="G48" s="36"/>
      <c r="H48" s="36"/>
    </row>
    <row r="49" spans="1:10" x14ac:dyDescent="0.2">
      <c r="A49" s="45" t="s">
        <v>86</v>
      </c>
      <c r="B49" s="45" t="s">
        <v>83</v>
      </c>
      <c r="C49" s="45" t="s">
        <v>84</v>
      </c>
      <c r="D49" s="45"/>
      <c r="E49" s="45"/>
      <c r="F49" s="45"/>
      <c r="G49" s="45"/>
      <c r="H49" s="45"/>
    </row>
    <row r="50" spans="1:10" x14ac:dyDescent="0.2">
      <c r="A50" s="46">
        <v>1211</v>
      </c>
      <c r="B50" s="37" t="s">
        <v>120</v>
      </c>
      <c r="C50" s="47">
        <v>0</v>
      </c>
    </row>
    <row r="51" spans="1:10" x14ac:dyDescent="0.2">
      <c r="A51" s="46">
        <v>1212</v>
      </c>
      <c r="B51" s="37" t="s">
        <v>560</v>
      </c>
      <c r="C51" s="47">
        <v>0</v>
      </c>
    </row>
    <row r="52" spans="1:10" x14ac:dyDescent="0.2">
      <c r="A52" s="46">
        <v>1214</v>
      </c>
      <c r="B52" s="37" t="s">
        <v>147</v>
      </c>
      <c r="C52" s="47">
        <v>0</v>
      </c>
    </row>
    <row r="54" spans="1:10" x14ac:dyDescent="0.2">
      <c r="A54" s="36" t="s">
        <v>101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">
      <c r="A55" s="45" t="s">
        <v>86</v>
      </c>
      <c r="B55" s="45" t="s">
        <v>83</v>
      </c>
      <c r="C55" s="45" t="s">
        <v>84</v>
      </c>
      <c r="D55" s="45" t="s">
        <v>98</v>
      </c>
      <c r="E55" s="45" t="s">
        <v>99</v>
      </c>
      <c r="F55" s="45" t="s">
        <v>561</v>
      </c>
      <c r="G55" s="45" t="s">
        <v>562</v>
      </c>
      <c r="H55" s="45" t="s">
        <v>100</v>
      </c>
      <c r="I55" s="45" t="s">
        <v>563</v>
      </c>
      <c r="J55" s="45" t="s">
        <v>127</v>
      </c>
    </row>
    <row r="56" spans="1:10" x14ac:dyDescent="0.2">
      <c r="A56" s="46">
        <v>1230</v>
      </c>
      <c r="B56" s="37" t="s">
        <v>149</v>
      </c>
      <c r="C56" s="25">
        <f>SUM(C57:C63)</f>
        <v>76349406.210000008</v>
      </c>
      <c r="D56" s="25">
        <f>SUM(D57:D63)</f>
        <v>0</v>
      </c>
      <c r="E56" s="25">
        <f>SUM(E57:E63)</f>
        <v>0</v>
      </c>
    </row>
    <row r="57" spans="1:10" x14ac:dyDescent="0.2">
      <c r="A57" s="46">
        <v>1231</v>
      </c>
      <c r="B57" s="37" t="s">
        <v>150</v>
      </c>
      <c r="C57" s="25">
        <v>0</v>
      </c>
      <c r="D57" s="89"/>
      <c r="E57" s="89"/>
    </row>
    <row r="58" spans="1:10" x14ac:dyDescent="0.2">
      <c r="A58" s="46">
        <v>1232</v>
      </c>
      <c r="B58" s="37" t="s">
        <v>151</v>
      </c>
      <c r="C58" s="25">
        <v>0</v>
      </c>
      <c r="D58" s="25">
        <v>0</v>
      </c>
      <c r="E58" s="25">
        <v>0</v>
      </c>
    </row>
    <row r="59" spans="1:10" x14ac:dyDescent="0.2">
      <c r="A59" s="46">
        <v>1233</v>
      </c>
      <c r="B59" s="37" t="s">
        <v>152</v>
      </c>
      <c r="C59" s="25">
        <v>26523712.760000002</v>
      </c>
      <c r="D59" s="25">
        <v>0</v>
      </c>
      <c r="E59" s="25">
        <v>0</v>
      </c>
    </row>
    <row r="60" spans="1:10" x14ac:dyDescent="0.2">
      <c r="A60" s="46">
        <v>1234</v>
      </c>
      <c r="B60" s="37" t="s">
        <v>153</v>
      </c>
      <c r="C60" s="25">
        <v>0</v>
      </c>
      <c r="D60" s="25">
        <v>0</v>
      </c>
      <c r="E60" s="25">
        <v>0</v>
      </c>
    </row>
    <row r="61" spans="1:10" x14ac:dyDescent="0.2">
      <c r="A61" s="46">
        <v>1235</v>
      </c>
      <c r="B61" s="37" t="s">
        <v>154</v>
      </c>
      <c r="C61" s="25">
        <v>0</v>
      </c>
      <c r="D61" s="25">
        <v>0</v>
      </c>
      <c r="E61" s="25">
        <v>0</v>
      </c>
    </row>
    <row r="62" spans="1:10" x14ac:dyDescent="0.2">
      <c r="A62" s="46">
        <v>1236</v>
      </c>
      <c r="B62" s="37" t="s">
        <v>155</v>
      </c>
      <c r="C62" s="25">
        <v>49825693.450000003</v>
      </c>
      <c r="D62" s="25">
        <v>0</v>
      </c>
      <c r="E62" s="25">
        <v>0</v>
      </c>
    </row>
    <row r="63" spans="1:10" x14ac:dyDescent="0.2">
      <c r="A63" s="46">
        <v>1239</v>
      </c>
      <c r="B63" s="37" t="s">
        <v>156</v>
      </c>
      <c r="C63" s="25">
        <v>0</v>
      </c>
      <c r="D63" s="25">
        <v>0</v>
      </c>
      <c r="E63" s="25">
        <v>0</v>
      </c>
    </row>
    <row r="64" spans="1:10" x14ac:dyDescent="0.2">
      <c r="A64" s="46">
        <v>1240</v>
      </c>
      <c r="B64" s="37" t="s">
        <v>157</v>
      </c>
      <c r="C64" s="25">
        <f>SUM(C65:C72)</f>
        <v>18915972.23</v>
      </c>
      <c r="D64" s="25">
        <f t="shared" ref="D64:E64" si="0">SUM(D65:D72)</f>
        <v>0</v>
      </c>
      <c r="E64" s="25">
        <f t="shared" si="0"/>
        <v>5762182.4699999997</v>
      </c>
    </row>
    <row r="65" spans="1:9" x14ac:dyDescent="0.2">
      <c r="A65" s="46">
        <v>1241</v>
      </c>
      <c r="B65" s="37" t="s">
        <v>158</v>
      </c>
      <c r="C65" s="25">
        <v>3964266.79</v>
      </c>
      <c r="D65" s="25">
        <v>0</v>
      </c>
      <c r="E65" s="25">
        <v>1876154.43</v>
      </c>
    </row>
    <row r="66" spans="1:9" x14ac:dyDescent="0.2">
      <c r="A66" s="46">
        <v>1242</v>
      </c>
      <c r="B66" s="37" t="s">
        <v>159</v>
      </c>
      <c r="C66" s="25">
        <v>670388.5</v>
      </c>
      <c r="D66" s="25">
        <v>0</v>
      </c>
      <c r="E66" s="25">
        <v>98942.25</v>
      </c>
    </row>
    <row r="67" spans="1:9" x14ac:dyDescent="0.2">
      <c r="A67" s="46">
        <v>1243</v>
      </c>
      <c r="B67" s="37" t="s">
        <v>160</v>
      </c>
      <c r="C67" s="25">
        <v>11975618.310000001</v>
      </c>
      <c r="D67" s="25">
        <v>0</v>
      </c>
      <c r="E67" s="25">
        <v>2308778.33</v>
      </c>
    </row>
    <row r="68" spans="1:9" x14ac:dyDescent="0.2">
      <c r="A68" s="46">
        <v>1244</v>
      </c>
      <c r="B68" s="37" t="s">
        <v>161</v>
      </c>
      <c r="C68" s="25">
        <v>1276869.95</v>
      </c>
      <c r="D68" s="25">
        <v>0</v>
      </c>
      <c r="E68" s="25">
        <v>1006971.95</v>
      </c>
    </row>
    <row r="69" spans="1:9" x14ac:dyDescent="0.2">
      <c r="A69" s="46">
        <v>1245</v>
      </c>
      <c r="B69" s="37" t="s">
        <v>162</v>
      </c>
      <c r="C69" s="25">
        <v>0</v>
      </c>
      <c r="D69" s="25">
        <v>0</v>
      </c>
      <c r="E69" s="25">
        <v>0</v>
      </c>
    </row>
    <row r="70" spans="1:9" x14ac:dyDescent="0.2">
      <c r="A70" s="46">
        <v>1246</v>
      </c>
      <c r="B70" s="37" t="s">
        <v>163</v>
      </c>
      <c r="C70" s="25">
        <v>1028828.68</v>
      </c>
      <c r="D70" s="25">
        <v>0</v>
      </c>
      <c r="E70" s="25">
        <v>471335.51</v>
      </c>
    </row>
    <row r="71" spans="1:9" x14ac:dyDescent="0.2">
      <c r="A71" s="46">
        <v>1247</v>
      </c>
      <c r="B71" s="37" t="s">
        <v>164</v>
      </c>
      <c r="C71" s="25">
        <v>0</v>
      </c>
      <c r="D71" s="25">
        <v>0</v>
      </c>
      <c r="E71" s="25">
        <v>0</v>
      </c>
    </row>
    <row r="72" spans="1:9" x14ac:dyDescent="0.2">
      <c r="A72" s="46">
        <v>1248</v>
      </c>
      <c r="B72" s="37" t="s">
        <v>165</v>
      </c>
      <c r="C72" s="25">
        <v>0</v>
      </c>
      <c r="D72" s="25">
        <v>0</v>
      </c>
      <c r="E72" s="25">
        <v>0</v>
      </c>
    </row>
    <row r="74" spans="1:9" x14ac:dyDescent="0.2">
      <c r="A74" s="36" t="s">
        <v>102</v>
      </c>
      <c r="B74" s="36"/>
      <c r="C74" s="36"/>
      <c r="D74" s="36"/>
      <c r="E74" s="36"/>
      <c r="F74" s="36"/>
      <c r="G74" s="36"/>
      <c r="H74" s="36"/>
      <c r="I74" s="36"/>
    </row>
    <row r="75" spans="1:9" x14ac:dyDescent="0.2">
      <c r="A75" s="45" t="s">
        <v>86</v>
      </c>
      <c r="B75" s="45" t="s">
        <v>83</v>
      </c>
      <c r="C75" s="45" t="s">
        <v>84</v>
      </c>
      <c r="D75" s="45" t="s">
        <v>103</v>
      </c>
      <c r="E75" s="45" t="s">
        <v>166</v>
      </c>
      <c r="F75" s="45" t="s">
        <v>564</v>
      </c>
      <c r="G75" s="45" t="s">
        <v>148</v>
      </c>
      <c r="H75" s="45" t="s">
        <v>100</v>
      </c>
      <c r="I75" s="45" t="s">
        <v>127</v>
      </c>
    </row>
    <row r="76" spans="1:9" x14ac:dyDescent="0.2">
      <c r="A76" s="46">
        <v>1250</v>
      </c>
      <c r="B76" s="37" t="s">
        <v>167</v>
      </c>
      <c r="C76" s="47">
        <f>SUM(C77:C81)</f>
        <v>0</v>
      </c>
      <c r="D76" s="47">
        <f>SUM(D77:D81)</f>
        <v>0</v>
      </c>
      <c r="E76" s="47">
        <f>SUM(E77:E81)</f>
        <v>0</v>
      </c>
    </row>
    <row r="77" spans="1:9" x14ac:dyDescent="0.2">
      <c r="A77" s="46">
        <v>1251</v>
      </c>
      <c r="B77" s="37" t="s">
        <v>168</v>
      </c>
      <c r="C77" s="47">
        <v>0</v>
      </c>
      <c r="D77" s="47">
        <v>0</v>
      </c>
      <c r="E77" s="47">
        <v>0</v>
      </c>
    </row>
    <row r="78" spans="1:9" x14ac:dyDescent="0.2">
      <c r="A78" s="46">
        <v>1252</v>
      </c>
      <c r="B78" s="37" t="s">
        <v>169</v>
      </c>
      <c r="C78" s="47">
        <v>0</v>
      </c>
      <c r="D78" s="47">
        <v>0</v>
      </c>
      <c r="E78" s="47">
        <v>0</v>
      </c>
    </row>
    <row r="79" spans="1:9" x14ac:dyDescent="0.2">
      <c r="A79" s="46">
        <v>1253</v>
      </c>
      <c r="B79" s="37" t="s">
        <v>170</v>
      </c>
      <c r="C79" s="47">
        <v>0</v>
      </c>
      <c r="D79" s="47">
        <v>0</v>
      </c>
      <c r="E79" s="47">
        <v>0</v>
      </c>
    </row>
    <row r="80" spans="1:9" x14ac:dyDescent="0.2">
      <c r="A80" s="46">
        <v>1254</v>
      </c>
      <c r="B80" s="37" t="s">
        <v>171</v>
      </c>
      <c r="C80" s="47">
        <v>0</v>
      </c>
      <c r="D80" s="47">
        <v>0</v>
      </c>
      <c r="E80" s="47">
        <v>0</v>
      </c>
    </row>
    <row r="81" spans="1:8" x14ac:dyDescent="0.2">
      <c r="A81" s="46">
        <v>1259</v>
      </c>
      <c r="B81" s="37" t="s">
        <v>172</v>
      </c>
      <c r="C81" s="47">
        <v>0</v>
      </c>
      <c r="D81" s="47">
        <v>0</v>
      </c>
      <c r="E81" s="47">
        <v>0</v>
      </c>
    </row>
    <row r="82" spans="1:8" x14ac:dyDescent="0.2">
      <c r="A82" s="46">
        <v>1270</v>
      </c>
      <c r="B82" s="37" t="s">
        <v>173</v>
      </c>
      <c r="C82" s="47">
        <f>SUM(C83:C88)</f>
        <v>0</v>
      </c>
      <c r="D82" s="48"/>
      <c r="E82" s="48"/>
    </row>
    <row r="83" spans="1:8" x14ac:dyDescent="0.2">
      <c r="A83" s="46">
        <v>1271</v>
      </c>
      <c r="B83" s="37" t="s">
        <v>174</v>
      </c>
      <c r="C83" s="47">
        <v>0</v>
      </c>
      <c r="D83" s="48"/>
      <c r="E83" s="48"/>
    </row>
    <row r="84" spans="1:8" x14ac:dyDescent="0.2">
      <c r="A84" s="46">
        <v>1272</v>
      </c>
      <c r="B84" s="37" t="s">
        <v>175</v>
      </c>
      <c r="C84" s="47">
        <v>0</v>
      </c>
      <c r="D84" s="48"/>
      <c r="E84" s="48"/>
    </row>
    <row r="85" spans="1:8" x14ac:dyDescent="0.2">
      <c r="A85" s="46">
        <v>1273</v>
      </c>
      <c r="B85" s="37" t="s">
        <v>176</v>
      </c>
      <c r="C85" s="47">
        <v>0</v>
      </c>
      <c r="D85" s="48"/>
      <c r="E85" s="48"/>
    </row>
    <row r="86" spans="1:8" x14ac:dyDescent="0.2">
      <c r="A86" s="46">
        <v>1274</v>
      </c>
      <c r="B86" s="37" t="s">
        <v>177</v>
      </c>
      <c r="C86" s="47">
        <v>0</v>
      </c>
      <c r="D86" s="48"/>
      <c r="E86" s="48"/>
    </row>
    <row r="87" spans="1:8" x14ac:dyDescent="0.2">
      <c r="A87" s="46">
        <v>1275</v>
      </c>
      <c r="B87" s="37" t="s">
        <v>178</v>
      </c>
      <c r="C87" s="47">
        <v>0</v>
      </c>
      <c r="D87" s="48"/>
      <c r="E87" s="48"/>
    </row>
    <row r="88" spans="1:8" x14ac:dyDescent="0.2">
      <c r="A88" s="46">
        <v>1279</v>
      </c>
      <c r="B88" s="37" t="s">
        <v>179</v>
      </c>
      <c r="C88" s="47">
        <v>0</v>
      </c>
      <c r="D88" s="48"/>
      <c r="E88" s="48"/>
    </row>
    <row r="90" spans="1:8" x14ac:dyDescent="0.2">
      <c r="A90" s="36" t="s">
        <v>104</v>
      </c>
      <c r="B90" s="36"/>
      <c r="C90" s="36"/>
      <c r="D90" s="36"/>
      <c r="E90" s="36"/>
      <c r="F90" s="36"/>
      <c r="G90" s="36"/>
      <c r="H90" s="36"/>
    </row>
    <row r="91" spans="1:8" x14ac:dyDescent="0.2">
      <c r="A91" s="45" t="s">
        <v>86</v>
      </c>
      <c r="B91" s="45" t="s">
        <v>83</v>
      </c>
      <c r="C91" s="45" t="s">
        <v>84</v>
      </c>
      <c r="D91" s="45" t="s">
        <v>180</v>
      </c>
      <c r="E91" s="45"/>
      <c r="F91" s="45"/>
      <c r="G91" s="45"/>
      <c r="H91" s="45"/>
    </row>
    <row r="92" spans="1:8" x14ac:dyDescent="0.2">
      <c r="A92" s="46">
        <v>1160</v>
      </c>
      <c r="B92" s="37" t="s">
        <v>181</v>
      </c>
      <c r="C92" s="47">
        <f>SUM(C93:C94)</f>
        <v>0</v>
      </c>
    </row>
    <row r="93" spans="1:8" x14ac:dyDescent="0.2">
      <c r="A93" s="46">
        <v>1161</v>
      </c>
      <c r="B93" s="37" t="s">
        <v>182</v>
      </c>
      <c r="C93" s="47">
        <v>0</v>
      </c>
    </row>
    <row r="94" spans="1:8" x14ac:dyDescent="0.2">
      <c r="A94" s="46">
        <v>1162</v>
      </c>
      <c r="B94" s="37" t="s">
        <v>183</v>
      </c>
      <c r="C94" s="47">
        <v>0</v>
      </c>
    </row>
    <row r="96" spans="1:8" x14ac:dyDescent="0.2">
      <c r="A96" s="36" t="s">
        <v>565</v>
      </c>
      <c r="B96" s="36"/>
      <c r="C96" s="36"/>
      <c r="D96" s="36"/>
      <c r="E96" s="36"/>
      <c r="F96" s="36"/>
      <c r="G96" s="36"/>
      <c r="H96" s="36"/>
    </row>
    <row r="97" spans="1:8" x14ac:dyDescent="0.2">
      <c r="A97" s="45" t="s">
        <v>86</v>
      </c>
      <c r="B97" s="45" t="s">
        <v>83</v>
      </c>
      <c r="C97" s="45" t="s">
        <v>84</v>
      </c>
      <c r="D97" s="45" t="s">
        <v>127</v>
      </c>
      <c r="E97" s="45"/>
      <c r="F97" s="45"/>
      <c r="G97" s="45"/>
      <c r="H97" s="45"/>
    </row>
    <row r="98" spans="1:8" x14ac:dyDescent="0.2">
      <c r="A98" s="46">
        <v>1190</v>
      </c>
      <c r="B98" s="37" t="s">
        <v>492</v>
      </c>
      <c r="C98" s="47">
        <f>SUM(C99:C102)</f>
        <v>0</v>
      </c>
    </row>
    <row r="99" spans="1:8" x14ac:dyDescent="0.2">
      <c r="A99" s="46">
        <v>1191</v>
      </c>
      <c r="B99" s="37" t="s">
        <v>485</v>
      </c>
      <c r="C99" s="47">
        <v>0</v>
      </c>
    </row>
    <row r="100" spans="1:8" x14ac:dyDescent="0.2">
      <c r="A100" s="46">
        <v>1192</v>
      </c>
      <c r="B100" s="37" t="s">
        <v>486</v>
      </c>
      <c r="C100" s="47">
        <v>0</v>
      </c>
    </row>
    <row r="101" spans="1:8" x14ac:dyDescent="0.2">
      <c r="A101" s="46">
        <v>1193</v>
      </c>
      <c r="B101" s="37" t="s">
        <v>487</v>
      </c>
      <c r="C101" s="47">
        <v>0</v>
      </c>
    </row>
    <row r="102" spans="1:8" x14ac:dyDescent="0.2">
      <c r="A102" s="46">
        <v>1194</v>
      </c>
      <c r="B102" s="37" t="s">
        <v>488</v>
      </c>
      <c r="C102" s="47">
        <v>0</v>
      </c>
    </row>
    <row r="103" spans="1:8" x14ac:dyDescent="0.2">
      <c r="A103" s="46">
        <v>1290</v>
      </c>
      <c r="B103" s="37" t="s">
        <v>184</v>
      </c>
      <c r="C103" s="47">
        <f>SUM(C104:C106)</f>
        <v>0</v>
      </c>
    </row>
    <row r="104" spans="1:8" x14ac:dyDescent="0.2">
      <c r="A104" s="46">
        <v>1291</v>
      </c>
      <c r="B104" s="37" t="s">
        <v>185</v>
      </c>
      <c r="C104" s="47">
        <v>0</v>
      </c>
    </row>
    <row r="105" spans="1:8" x14ac:dyDescent="0.2">
      <c r="A105" s="46">
        <v>1292</v>
      </c>
      <c r="B105" s="37" t="s">
        <v>186</v>
      </c>
      <c r="C105" s="47">
        <v>0</v>
      </c>
    </row>
    <row r="106" spans="1:8" x14ac:dyDescent="0.2">
      <c r="A106" s="46">
        <v>1293</v>
      </c>
      <c r="B106" s="37" t="s">
        <v>187</v>
      </c>
      <c r="C106" s="47">
        <v>0</v>
      </c>
    </row>
    <row r="108" spans="1:8" x14ac:dyDescent="0.2">
      <c r="A108" s="36" t="s">
        <v>105</v>
      </c>
      <c r="B108" s="36"/>
      <c r="C108" s="36"/>
      <c r="D108" s="36"/>
      <c r="E108" s="36"/>
      <c r="F108" s="36"/>
      <c r="G108" s="36"/>
      <c r="H108" s="36"/>
    </row>
    <row r="109" spans="1:8" x14ac:dyDescent="0.2">
      <c r="A109" s="45" t="s">
        <v>86</v>
      </c>
      <c r="B109" s="45" t="s">
        <v>83</v>
      </c>
      <c r="C109" s="45" t="s">
        <v>84</v>
      </c>
      <c r="D109" s="45" t="s">
        <v>123</v>
      </c>
      <c r="E109" s="45" t="s">
        <v>124</v>
      </c>
      <c r="F109" s="45" t="s">
        <v>125</v>
      </c>
      <c r="G109" s="45" t="s">
        <v>188</v>
      </c>
      <c r="H109" s="45" t="s">
        <v>584</v>
      </c>
    </row>
    <row r="110" spans="1:8" x14ac:dyDescent="0.2">
      <c r="A110" s="46">
        <v>2110</v>
      </c>
      <c r="B110" s="37" t="s">
        <v>189</v>
      </c>
      <c r="C110" s="25">
        <f>SUM(C111:C119)</f>
        <v>444511.05</v>
      </c>
      <c r="D110" s="25">
        <f>SUM(D111:D119)</f>
        <v>444511.05</v>
      </c>
      <c r="E110" s="47">
        <f>SUM(E111:E119)</f>
        <v>0</v>
      </c>
      <c r="F110" s="47">
        <f>SUM(F111:F119)</f>
        <v>0</v>
      </c>
      <c r="G110" s="47">
        <f>SUM(G111:G119)</f>
        <v>0</v>
      </c>
    </row>
    <row r="111" spans="1:8" x14ac:dyDescent="0.2">
      <c r="A111" s="46">
        <v>2111</v>
      </c>
      <c r="B111" s="37" t="s">
        <v>190</v>
      </c>
      <c r="C111" s="25">
        <v>49617.14</v>
      </c>
      <c r="D111" s="25">
        <f>C111</f>
        <v>49617.14</v>
      </c>
      <c r="E111" s="47">
        <v>0</v>
      </c>
      <c r="F111" s="47">
        <v>0</v>
      </c>
      <c r="G111" s="47">
        <v>0</v>
      </c>
    </row>
    <row r="112" spans="1:8" x14ac:dyDescent="0.2">
      <c r="A112" s="46">
        <v>2112</v>
      </c>
      <c r="B112" s="37" t="s">
        <v>191</v>
      </c>
      <c r="C112" s="25">
        <v>40283.1</v>
      </c>
      <c r="D112" s="25">
        <f t="shared" ref="D112:D119" si="1">C112</f>
        <v>40283.1</v>
      </c>
      <c r="E112" s="47">
        <v>0</v>
      </c>
      <c r="F112" s="47">
        <v>0</v>
      </c>
      <c r="G112" s="47">
        <v>0</v>
      </c>
    </row>
    <row r="113" spans="1:8" x14ac:dyDescent="0.2">
      <c r="A113" s="46">
        <v>2113</v>
      </c>
      <c r="B113" s="37" t="s">
        <v>192</v>
      </c>
      <c r="C113" s="25">
        <v>0</v>
      </c>
      <c r="D113" s="25">
        <f t="shared" si="1"/>
        <v>0</v>
      </c>
      <c r="E113" s="47">
        <v>0</v>
      </c>
      <c r="F113" s="47">
        <v>0</v>
      </c>
      <c r="G113" s="47">
        <v>0</v>
      </c>
    </row>
    <row r="114" spans="1:8" x14ac:dyDescent="0.2">
      <c r="A114" s="46">
        <v>2114</v>
      </c>
      <c r="B114" s="37" t="s">
        <v>193</v>
      </c>
      <c r="C114" s="25">
        <v>0</v>
      </c>
      <c r="D114" s="25">
        <f t="shared" si="1"/>
        <v>0</v>
      </c>
      <c r="E114" s="47">
        <v>0</v>
      </c>
      <c r="F114" s="47">
        <v>0</v>
      </c>
      <c r="G114" s="47">
        <v>0</v>
      </c>
    </row>
    <row r="115" spans="1:8" x14ac:dyDescent="0.2">
      <c r="A115" s="46">
        <v>2115</v>
      </c>
      <c r="B115" s="37" t="s">
        <v>194</v>
      </c>
      <c r="C115" s="25">
        <v>0</v>
      </c>
      <c r="D115" s="25">
        <f t="shared" si="1"/>
        <v>0</v>
      </c>
      <c r="E115" s="47">
        <v>0</v>
      </c>
      <c r="F115" s="47">
        <v>0</v>
      </c>
      <c r="G115" s="47">
        <v>0</v>
      </c>
    </row>
    <row r="116" spans="1:8" x14ac:dyDescent="0.2">
      <c r="A116" s="46">
        <v>2116</v>
      </c>
      <c r="B116" s="37" t="s">
        <v>195</v>
      </c>
      <c r="C116" s="25">
        <v>0</v>
      </c>
      <c r="D116" s="25">
        <f t="shared" si="1"/>
        <v>0</v>
      </c>
      <c r="E116" s="47">
        <v>0</v>
      </c>
      <c r="F116" s="47">
        <v>0</v>
      </c>
      <c r="G116" s="47">
        <v>0</v>
      </c>
    </row>
    <row r="117" spans="1:8" x14ac:dyDescent="0.2">
      <c r="A117" s="46">
        <v>2117</v>
      </c>
      <c r="B117" s="37" t="s">
        <v>196</v>
      </c>
      <c r="C117" s="25">
        <v>354469.93</v>
      </c>
      <c r="D117" s="25">
        <f t="shared" si="1"/>
        <v>354469.93</v>
      </c>
      <c r="E117" s="47">
        <v>0</v>
      </c>
      <c r="F117" s="47">
        <v>0</v>
      </c>
      <c r="G117" s="47">
        <v>0</v>
      </c>
    </row>
    <row r="118" spans="1:8" x14ac:dyDescent="0.2">
      <c r="A118" s="46">
        <v>2118</v>
      </c>
      <c r="B118" s="37" t="s">
        <v>197</v>
      </c>
      <c r="C118" s="25">
        <v>0</v>
      </c>
      <c r="D118" s="25">
        <f t="shared" si="1"/>
        <v>0</v>
      </c>
      <c r="E118" s="47">
        <v>0</v>
      </c>
      <c r="F118" s="47">
        <v>0</v>
      </c>
      <c r="G118" s="47">
        <v>0</v>
      </c>
    </row>
    <row r="119" spans="1:8" x14ac:dyDescent="0.2">
      <c r="A119" s="46">
        <v>2119</v>
      </c>
      <c r="B119" s="37" t="s">
        <v>198</v>
      </c>
      <c r="C119" s="25">
        <v>140.88</v>
      </c>
      <c r="D119" s="25">
        <f t="shared" si="1"/>
        <v>140.88</v>
      </c>
      <c r="E119" s="47">
        <v>0</v>
      </c>
      <c r="F119" s="47">
        <v>0</v>
      </c>
      <c r="G119" s="47">
        <v>0</v>
      </c>
    </row>
    <row r="120" spans="1:8" x14ac:dyDescent="0.2">
      <c r="A120" s="46">
        <v>2120</v>
      </c>
      <c r="B120" s="37" t="s">
        <v>199</v>
      </c>
      <c r="C120" s="25">
        <f>SUM(C121:C123)</f>
        <v>0</v>
      </c>
      <c r="D120" s="25">
        <f t="shared" ref="D120:G120" si="2">SUM(D121:D123)</f>
        <v>0</v>
      </c>
      <c r="E120" s="47">
        <f t="shared" si="2"/>
        <v>0</v>
      </c>
      <c r="F120" s="47">
        <f t="shared" si="2"/>
        <v>0</v>
      </c>
      <c r="G120" s="47">
        <f t="shared" si="2"/>
        <v>0</v>
      </c>
    </row>
    <row r="121" spans="1:8" x14ac:dyDescent="0.2">
      <c r="A121" s="46">
        <v>2121</v>
      </c>
      <c r="B121" s="37" t="s">
        <v>200</v>
      </c>
      <c r="C121" s="25">
        <v>0</v>
      </c>
      <c r="D121" s="25">
        <f>C121</f>
        <v>0</v>
      </c>
      <c r="E121" s="47">
        <v>0</v>
      </c>
      <c r="F121" s="47">
        <v>0</v>
      </c>
      <c r="G121" s="47">
        <v>0</v>
      </c>
    </row>
    <row r="122" spans="1:8" x14ac:dyDescent="0.2">
      <c r="A122" s="46">
        <v>2122</v>
      </c>
      <c r="B122" s="37" t="s">
        <v>201</v>
      </c>
      <c r="C122" s="25">
        <v>0</v>
      </c>
      <c r="D122" s="25">
        <f t="shared" ref="D122:D123" si="3">C122</f>
        <v>0</v>
      </c>
      <c r="E122" s="47">
        <v>0</v>
      </c>
      <c r="F122" s="47">
        <v>0</v>
      </c>
      <c r="G122" s="47">
        <v>0</v>
      </c>
    </row>
    <row r="123" spans="1:8" x14ac:dyDescent="0.2">
      <c r="A123" s="46">
        <v>2129</v>
      </c>
      <c r="B123" s="37" t="s">
        <v>202</v>
      </c>
      <c r="C123" s="25">
        <v>0</v>
      </c>
      <c r="D123" s="25">
        <f t="shared" si="3"/>
        <v>0</v>
      </c>
      <c r="E123" s="47">
        <v>0</v>
      </c>
      <c r="F123" s="47">
        <v>0</v>
      </c>
      <c r="G123" s="47">
        <v>0</v>
      </c>
    </row>
    <row r="125" spans="1:8" x14ac:dyDescent="0.2">
      <c r="A125" s="36" t="s">
        <v>106</v>
      </c>
      <c r="B125" s="36"/>
      <c r="C125" s="36"/>
      <c r="D125" s="36"/>
      <c r="E125" s="36"/>
      <c r="F125" s="36"/>
      <c r="G125" s="36"/>
      <c r="H125" s="36"/>
    </row>
    <row r="126" spans="1:8" x14ac:dyDescent="0.2">
      <c r="A126" s="45" t="s">
        <v>86</v>
      </c>
      <c r="B126" s="45" t="s">
        <v>83</v>
      </c>
      <c r="C126" s="45" t="s">
        <v>84</v>
      </c>
      <c r="D126" s="45" t="s">
        <v>87</v>
      </c>
      <c r="E126" s="45" t="s">
        <v>127</v>
      </c>
      <c r="F126" s="45"/>
      <c r="G126" s="45"/>
      <c r="H126" s="45"/>
    </row>
    <row r="127" spans="1:8" x14ac:dyDescent="0.2">
      <c r="A127" s="46">
        <v>2160</v>
      </c>
      <c r="B127" s="37" t="s">
        <v>203</v>
      </c>
      <c r="C127" s="47">
        <f>SUM(C128:C133)</f>
        <v>0</v>
      </c>
    </row>
    <row r="128" spans="1:8" x14ac:dyDescent="0.2">
      <c r="A128" s="46">
        <v>2161</v>
      </c>
      <c r="B128" s="37" t="s">
        <v>204</v>
      </c>
      <c r="C128" s="47">
        <v>0</v>
      </c>
    </row>
    <row r="129" spans="1:8" x14ac:dyDescent="0.2">
      <c r="A129" s="46">
        <v>2162</v>
      </c>
      <c r="B129" s="37" t="s">
        <v>205</v>
      </c>
      <c r="C129" s="47">
        <v>0</v>
      </c>
    </row>
    <row r="130" spans="1:8" x14ac:dyDescent="0.2">
      <c r="A130" s="46">
        <v>2163</v>
      </c>
      <c r="B130" s="37" t="s">
        <v>206</v>
      </c>
      <c r="C130" s="47">
        <v>0</v>
      </c>
    </row>
    <row r="131" spans="1:8" x14ac:dyDescent="0.2">
      <c r="A131" s="46">
        <v>2164</v>
      </c>
      <c r="B131" s="37" t="s">
        <v>207</v>
      </c>
      <c r="C131" s="47">
        <v>0</v>
      </c>
    </row>
    <row r="132" spans="1:8" x14ac:dyDescent="0.2">
      <c r="A132" s="46">
        <v>2165</v>
      </c>
      <c r="B132" s="37" t="s">
        <v>208</v>
      </c>
      <c r="C132" s="47">
        <v>0</v>
      </c>
    </row>
    <row r="133" spans="1:8" x14ac:dyDescent="0.2">
      <c r="A133" s="46">
        <v>2166</v>
      </c>
      <c r="B133" s="37" t="s">
        <v>209</v>
      </c>
      <c r="C133" s="47">
        <v>0</v>
      </c>
    </row>
    <row r="134" spans="1:8" x14ac:dyDescent="0.2">
      <c r="A134" s="46">
        <v>2250</v>
      </c>
      <c r="B134" s="37" t="s">
        <v>210</v>
      </c>
      <c r="C134" s="47">
        <f>SUM(C135:C140)</f>
        <v>0</v>
      </c>
    </row>
    <row r="135" spans="1:8" x14ac:dyDescent="0.2">
      <c r="A135" s="46">
        <v>2251</v>
      </c>
      <c r="B135" s="37" t="s">
        <v>211</v>
      </c>
      <c r="C135" s="47">
        <v>0</v>
      </c>
    </row>
    <row r="136" spans="1:8" x14ac:dyDescent="0.2">
      <c r="A136" s="46">
        <v>2252</v>
      </c>
      <c r="B136" s="37" t="s">
        <v>212</v>
      </c>
      <c r="C136" s="47">
        <v>0</v>
      </c>
    </row>
    <row r="137" spans="1:8" x14ac:dyDescent="0.2">
      <c r="A137" s="46">
        <v>2253</v>
      </c>
      <c r="B137" s="37" t="s">
        <v>213</v>
      </c>
      <c r="C137" s="47">
        <v>0</v>
      </c>
    </row>
    <row r="138" spans="1:8" x14ac:dyDescent="0.2">
      <c r="A138" s="46">
        <v>2254</v>
      </c>
      <c r="B138" s="37" t="s">
        <v>214</v>
      </c>
      <c r="C138" s="47">
        <v>0</v>
      </c>
    </row>
    <row r="139" spans="1:8" x14ac:dyDescent="0.2">
      <c r="A139" s="46">
        <v>2255</v>
      </c>
      <c r="B139" s="37" t="s">
        <v>215</v>
      </c>
      <c r="C139" s="47">
        <v>0</v>
      </c>
    </row>
    <row r="140" spans="1:8" x14ac:dyDescent="0.2">
      <c r="A140" s="46">
        <v>2256</v>
      </c>
      <c r="B140" s="37" t="s">
        <v>216</v>
      </c>
      <c r="C140" s="47">
        <v>0</v>
      </c>
    </row>
    <row r="142" spans="1:8" x14ac:dyDescent="0.2">
      <c r="A142" s="36" t="s">
        <v>566</v>
      </c>
      <c r="B142" s="36"/>
      <c r="C142" s="36"/>
      <c r="D142" s="36"/>
      <c r="E142" s="36"/>
      <c r="F142" s="36"/>
      <c r="G142" s="36"/>
      <c r="H142" s="36"/>
    </row>
    <row r="143" spans="1:8" x14ac:dyDescent="0.2">
      <c r="A143" s="49" t="s">
        <v>86</v>
      </c>
      <c r="B143" s="49" t="s">
        <v>83</v>
      </c>
      <c r="C143" s="49" t="s">
        <v>84</v>
      </c>
      <c r="D143" s="49" t="s">
        <v>87</v>
      </c>
      <c r="E143" s="49" t="s">
        <v>127</v>
      </c>
      <c r="F143" s="49"/>
      <c r="G143" s="49"/>
      <c r="H143" s="49"/>
    </row>
    <row r="144" spans="1:8" x14ac:dyDescent="0.2">
      <c r="A144" s="46">
        <v>2150</v>
      </c>
      <c r="B144" s="37" t="s">
        <v>567</v>
      </c>
      <c r="C144" s="47">
        <f>SUM(C145:C147)</f>
        <v>0</v>
      </c>
    </row>
    <row r="145" spans="1:5" x14ac:dyDescent="0.2">
      <c r="A145" s="46">
        <v>2151</v>
      </c>
      <c r="B145" s="37" t="s">
        <v>568</v>
      </c>
      <c r="C145" s="47">
        <v>0</v>
      </c>
    </row>
    <row r="146" spans="1:5" x14ac:dyDescent="0.2">
      <c r="A146" s="46">
        <v>2152</v>
      </c>
      <c r="B146" s="37" t="s">
        <v>569</v>
      </c>
      <c r="C146" s="47">
        <v>0</v>
      </c>
    </row>
    <row r="147" spans="1:5" x14ac:dyDescent="0.2">
      <c r="A147" s="46">
        <v>2159</v>
      </c>
      <c r="B147" s="37" t="s">
        <v>217</v>
      </c>
      <c r="C147" s="47">
        <v>0</v>
      </c>
    </row>
    <row r="148" spans="1:5" x14ac:dyDescent="0.2">
      <c r="A148" s="46">
        <v>2240</v>
      </c>
      <c r="B148" s="37" t="s">
        <v>219</v>
      </c>
      <c r="C148" s="47">
        <f>SUM(C149:C151)</f>
        <v>0</v>
      </c>
    </row>
    <row r="149" spans="1:5" x14ac:dyDescent="0.2">
      <c r="A149" s="46">
        <v>2241</v>
      </c>
      <c r="B149" s="37" t="s">
        <v>220</v>
      </c>
      <c r="C149" s="47">
        <v>0</v>
      </c>
    </row>
    <row r="150" spans="1:5" x14ac:dyDescent="0.2">
      <c r="A150" s="46">
        <v>2242</v>
      </c>
      <c r="B150" s="37" t="s">
        <v>221</v>
      </c>
      <c r="C150" s="47">
        <v>0</v>
      </c>
    </row>
    <row r="151" spans="1:5" x14ac:dyDescent="0.2">
      <c r="A151" s="46">
        <v>2249</v>
      </c>
      <c r="B151" s="37" t="s">
        <v>222</v>
      </c>
      <c r="C151" s="47">
        <v>0</v>
      </c>
    </row>
    <row r="153" spans="1:5" x14ac:dyDescent="0.2">
      <c r="A153" s="50" t="s">
        <v>570</v>
      </c>
      <c r="B153" s="50"/>
      <c r="C153" s="50"/>
      <c r="D153" s="50"/>
      <c r="E153" s="50"/>
    </row>
    <row r="154" spans="1:5" x14ac:dyDescent="0.2">
      <c r="A154" s="51" t="s">
        <v>86</v>
      </c>
      <c r="B154" s="51" t="s">
        <v>83</v>
      </c>
      <c r="C154" s="51" t="s">
        <v>84</v>
      </c>
      <c r="D154" s="52" t="s">
        <v>87</v>
      </c>
      <c r="E154" s="52" t="s">
        <v>127</v>
      </c>
    </row>
    <row r="155" spans="1:5" x14ac:dyDescent="0.2">
      <c r="A155" s="53">
        <v>2170</v>
      </c>
      <c r="B155" s="54" t="s">
        <v>571</v>
      </c>
      <c r="C155" s="55">
        <f>SUM(C156:C158)</f>
        <v>0</v>
      </c>
      <c r="D155" s="54"/>
      <c r="E155" s="54"/>
    </row>
    <row r="156" spans="1:5" x14ac:dyDescent="0.2">
      <c r="A156" s="53">
        <v>2171</v>
      </c>
      <c r="B156" s="54" t="s">
        <v>572</v>
      </c>
      <c r="C156" s="55">
        <v>0</v>
      </c>
      <c r="D156" s="54"/>
      <c r="E156" s="54"/>
    </row>
    <row r="157" spans="1:5" x14ac:dyDescent="0.2">
      <c r="A157" s="53">
        <v>2172</v>
      </c>
      <c r="B157" s="54" t="s">
        <v>573</v>
      </c>
      <c r="C157" s="55">
        <v>0</v>
      </c>
      <c r="D157" s="54"/>
      <c r="E157" s="54"/>
    </row>
    <row r="158" spans="1:5" x14ac:dyDescent="0.2">
      <c r="A158" s="53">
        <v>2179</v>
      </c>
      <c r="B158" s="54" t="s">
        <v>574</v>
      </c>
      <c r="C158" s="55">
        <v>0</v>
      </c>
      <c r="D158" s="54"/>
      <c r="E158" s="54"/>
    </row>
    <row r="159" spans="1:5" x14ac:dyDescent="0.2">
      <c r="A159" s="53">
        <v>2260</v>
      </c>
      <c r="B159" s="54" t="s">
        <v>575</v>
      </c>
      <c r="C159" s="55">
        <f>SUM(C160:C163)</f>
        <v>0</v>
      </c>
      <c r="D159" s="54"/>
      <c r="E159" s="54"/>
    </row>
    <row r="160" spans="1:5" x14ac:dyDescent="0.2">
      <c r="A160" s="53">
        <v>2261</v>
      </c>
      <c r="B160" s="54" t="s">
        <v>576</v>
      </c>
      <c r="C160" s="55">
        <v>0</v>
      </c>
      <c r="D160" s="54"/>
      <c r="E160" s="54"/>
    </row>
    <row r="161" spans="1:5" x14ac:dyDescent="0.2">
      <c r="A161" s="53">
        <v>2262</v>
      </c>
      <c r="B161" s="54" t="s">
        <v>577</v>
      </c>
      <c r="C161" s="55">
        <v>0</v>
      </c>
      <c r="D161" s="54"/>
      <c r="E161" s="54"/>
    </row>
    <row r="162" spans="1:5" x14ac:dyDescent="0.2">
      <c r="A162" s="53">
        <v>2263</v>
      </c>
      <c r="B162" s="54" t="s">
        <v>578</v>
      </c>
      <c r="C162" s="55">
        <v>0</v>
      </c>
      <c r="D162" s="54"/>
      <c r="E162" s="54"/>
    </row>
    <row r="163" spans="1:5" x14ac:dyDescent="0.2">
      <c r="A163" s="53">
        <v>2269</v>
      </c>
      <c r="B163" s="54" t="s">
        <v>579</v>
      </c>
      <c r="C163" s="55">
        <v>0</v>
      </c>
      <c r="D163" s="54"/>
      <c r="E163" s="54"/>
    </row>
    <row r="164" spans="1:5" x14ac:dyDescent="0.2">
      <c r="A164" s="54"/>
      <c r="B164" s="54"/>
      <c r="C164" s="54"/>
      <c r="D164" s="54"/>
      <c r="E164" s="54"/>
    </row>
    <row r="165" spans="1:5" x14ac:dyDescent="0.2">
      <c r="A165" s="50" t="s">
        <v>580</v>
      </c>
      <c r="B165" s="50"/>
      <c r="C165" s="50"/>
      <c r="D165" s="50"/>
      <c r="E165" s="50"/>
    </row>
    <row r="166" spans="1:5" x14ac:dyDescent="0.2">
      <c r="A166" s="51" t="s">
        <v>86</v>
      </c>
      <c r="B166" s="51" t="s">
        <v>83</v>
      </c>
      <c r="C166" s="51" t="s">
        <v>84</v>
      </c>
      <c r="D166" s="52" t="s">
        <v>87</v>
      </c>
      <c r="E166" s="52" t="s">
        <v>127</v>
      </c>
    </row>
    <row r="167" spans="1:5" x14ac:dyDescent="0.2">
      <c r="A167" s="53">
        <v>2190</v>
      </c>
      <c r="B167" s="54" t="s">
        <v>581</v>
      </c>
      <c r="C167" s="90">
        <f>SUM(C168:C170)</f>
        <v>1344.42</v>
      </c>
      <c r="D167" s="54"/>
      <c r="E167" s="54"/>
    </row>
    <row r="168" spans="1:5" x14ac:dyDescent="0.2">
      <c r="A168" s="53">
        <v>2191</v>
      </c>
      <c r="B168" s="54" t="s">
        <v>582</v>
      </c>
      <c r="C168" s="90">
        <v>1344.25</v>
      </c>
      <c r="D168" s="54"/>
      <c r="E168" s="54"/>
    </row>
    <row r="169" spans="1:5" x14ac:dyDescent="0.2">
      <c r="A169" s="53">
        <v>2192</v>
      </c>
      <c r="B169" s="54" t="s">
        <v>583</v>
      </c>
      <c r="C169" s="90">
        <v>0</v>
      </c>
      <c r="D169" s="54"/>
      <c r="E169" s="54"/>
    </row>
    <row r="170" spans="1:5" x14ac:dyDescent="0.2">
      <c r="A170" s="53">
        <v>2199</v>
      </c>
      <c r="B170" s="54" t="s">
        <v>218</v>
      </c>
      <c r="C170" s="90">
        <v>0.17</v>
      </c>
      <c r="D170" s="54"/>
      <c r="E170" s="54"/>
    </row>
    <row r="171" spans="1:5" x14ac:dyDescent="0.2">
      <c r="A171" s="54"/>
      <c r="B171" s="54"/>
      <c r="C171" s="54"/>
      <c r="D171" s="54"/>
      <c r="E171" s="54"/>
    </row>
    <row r="172" spans="1:5" x14ac:dyDescent="0.2">
      <c r="A172" s="54"/>
      <c r="B172" s="54"/>
      <c r="C172" s="54"/>
      <c r="D172" s="54"/>
      <c r="E172" s="54"/>
    </row>
    <row r="173" spans="1:5" x14ac:dyDescent="0.2">
      <c r="A173" s="54"/>
      <c r="B173" s="4" t="s">
        <v>518</v>
      </c>
      <c r="C173" s="54"/>
      <c r="D173" s="54"/>
      <c r="E173" s="54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37" right="0.25" top="0.74803149606299213" bottom="0.74803149606299213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H33" sqref="H33"/>
    </sheetView>
  </sheetViews>
  <sheetFormatPr baseColWidth="10" defaultColWidth="9.140625" defaultRowHeight="12.75" x14ac:dyDescent="0.2"/>
  <cols>
    <col min="1" max="1" width="10" style="58" customWidth="1"/>
    <col min="2" max="2" width="48.140625" style="58" customWidth="1"/>
    <col min="3" max="3" width="22.85546875" style="58" customWidth="1"/>
    <col min="4" max="5" width="16.7109375" style="58" customWidth="1"/>
    <col min="6" max="16384" width="9.140625" style="58"/>
  </cols>
  <sheetData>
    <row r="1" spans="1:5" ht="18.95" customHeight="1" x14ac:dyDescent="0.2">
      <c r="A1" s="181" t="s">
        <v>601</v>
      </c>
      <c r="B1" s="181"/>
      <c r="C1" s="181"/>
      <c r="D1" s="56" t="s">
        <v>498</v>
      </c>
      <c r="E1" s="57">
        <v>2024</v>
      </c>
    </row>
    <row r="2" spans="1:5" ht="18.95" customHeight="1" x14ac:dyDescent="0.2">
      <c r="A2" s="181" t="s">
        <v>504</v>
      </c>
      <c r="B2" s="181"/>
      <c r="C2" s="181"/>
      <c r="D2" s="56" t="s">
        <v>499</v>
      </c>
      <c r="E2" s="57" t="s">
        <v>501</v>
      </c>
    </row>
    <row r="3" spans="1:5" ht="18.95" customHeight="1" x14ac:dyDescent="0.2">
      <c r="A3" s="181" t="s">
        <v>602</v>
      </c>
      <c r="B3" s="181"/>
      <c r="C3" s="181"/>
      <c r="D3" s="56" t="s">
        <v>500</v>
      </c>
      <c r="E3" s="57">
        <v>3</v>
      </c>
    </row>
    <row r="4" spans="1:5" ht="18.95" customHeight="1" x14ac:dyDescent="0.2">
      <c r="A4" s="181" t="s">
        <v>516</v>
      </c>
      <c r="B4" s="181"/>
      <c r="C4" s="181"/>
      <c r="D4" s="56"/>
      <c r="E4" s="57"/>
    </row>
    <row r="5" spans="1:5" x14ac:dyDescent="0.2">
      <c r="A5" s="59" t="s">
        <v>116</v>
      </c>
      <c r="B5" s="60"/>
      <c r="C5" s="60"/>
      <c r="D5" s="60"/>
      <c r="E5" s="60"/>
    </row>
    <row r="7" spans="1:5" x14ac:dyDescent="0.2">
      <c r="A7" s="60" t="s">
        <v>107</v>
      </c>
      <c r="B7" s="60"/>
      <c r="C7" s="60"/>
      <c r="D7" s="60"/>
      <c r="E7" s="60"/>
    </row>
    <row r="8" spans="1:5" x14ac:dyDescent="0.2">
      <c r="A8" s="61" t="s">
        <v>86</v>
      </c>
      <c r="B8" s="61" t="s">
        <v>83</v>
      </c>
      <c r="C8" s="61" t="s">
        <v>84</v>
      </c>
      <c r="D8" s="61" t="s">
        <v>85</v>
      </c>
      <c r="E8" s="61" t="s">
        <v>87</v>
      </c>
    </row>
    <row r="9" spans="1:5" x14ac:dyDescent="0.2">
      <c r="A9" s="62">
        <v>3110</v>
      </c>
      <c r="B9" s="58" t="s">
        <v>253</v>
      </c>
      <c r="C9" s="27">
        <v>92814511.069999993</v>
      </c>
    </row>
    <row r="10" spans="1:5" x14ac:dyDescent="0.2">
      <c r="A10" s="62">
        <v>3120</v>
      </c>
      <c r="B10" s="58" t="s">
        <v>384</v>
      </c>
      <c r="C10" s="27">
        <v>9488</v>
      </c>
    </row>
    <row r="11" spans="1:5" x14ac:dyDescent="0.2">
      <c r="A11" s="62">
        <v>3130</v>
      </c>
      <c r="B11" s="58" t="s">
        <v>385</v>
      </c>
      <c r="C11" s="27">
        <v>0</v>
      </c>
    </row>
    <row r="13" spans="1:5" x14ac:dyDescent="0.2">
      <c r="A13" s="60" t="s">
        <v>108</v>
      </c>
      <c r="B13" s="60"/>
      <c r="C13" s="60"/>
      <c r="D13" s="60"/>
      <c r="E13" s="60"/>
    </row>
    <row r="14" spans="1:5" x14ac:dyDescent="0.2">
      <c r="A14" s="61" t="s">
        <v>86</v>
      </c>
      <c r="B14" s="61" t="s">
        <v>83</v>
      </c>
      <c r="C14" s="61" t="s">
        <v>84</v>
      </c>
      <c r="D14" s="61" t="s">
        <v>386</v>
      </c>
      <c r="E14" s="61"/>
    </row>
    <row r="15" spans="1:5" x14ac:dyDescent="0.2">
      <c r="A15" s="62">
        <v>3210</v>
      </c>
      <c r="B15" s="58" t="s">
        <v>387</v>
      </c>
      <c r="C15" s="27">
        <v>11376140.449999999</v>
      </c>
    </row>
    <row r="16" spans="1:5" x14ac:dyDescent="0.2">
      <c r="A16" s="62">
        <v>3220</v>
      </c>
      <c r="B16" s="58" t="s">
        <v>388</v>
      </c>
      <c r="C16" s="27">
        <v>24200172.93</v>
      </c>
    </row>
    <row r="17" spans="1:3" x14ac:dyDescent="0.2">
      <c r="A17" s="62">
        <v>3230</v>
      </c>
      <c r="B17" s="58" t="s">
        <v>389</v>
      </c>
      <c r="C17" s="27">
        <f>SUM(C18:C21)</f>
        <v>0</v>
      </c>
    </row>
    <row r="18" spans="1:3" x14ac:dyDescent="0.2">
      <c r="A18" s="62">
        <v>3231</v>
      </c>
      <c r="B18" s="58" t="s">
        <v>390</v>
      </c>
      <c r="C18" s="27">
        <v>0</v>
      </c>
    </row>
    <row r="19" spans="1:3" x14ac:dyDescent="0.2">
      <c r="A19" s="62">
        <v>3232</v>
      </c>
      <c r="B19" s="58" t="s">
        <v>391</v>
      </c>
      <c r="C19" s="27">
        <v>0</v>
      </c>
    </row>
    <row r="20" spans="1:3" x14ac:dyDescent="0.2">
      <c r="A20" s="62">
        <v>3233</v>
      </c>
      <c r="B20" s="58" t="s">
        <v>392</v>
      </c>
      <c r="C20" s="27">
        <v>0</v>
      </c>
    </row>
    <row r="21" spans="1:3" x14ac:dyDescent="0.2">
      <c r="A21" s="62">
        <v>3239</v>
      </c>
      <c r="B21" s="58" t="s">
        <v>393</v>
      </c>
      <c r="C21" s="27">
        <v>0</v>
      </c>
    </row>
    <row r="22" spans="1:3" x14ac:dyDescent="0.2">
      <c r="A22" s="62">
        <v>3240</v>
      </c>
      <c r="B22" s="58" t="s">
        <v>394</v>
      </c>
      <c r="C22" s="27">
        <f>SUM(C23:C25)</f>
        <v>0</v>
      </c>
    </row>
    <row r="23" spans="1:3" x14ac:dyDescent="0.2">
      <c r="A23" s="62">
        <v>3241</v>
      </c>
      <c r="B23" s="58" t="s">
        <v>395</v>
      </c>
      <c r="C23" s="27">
        <v>0</v>
      </c>
    </row>
    <row r="24" spans="1:3" x14ac:dyDescent="0.2">
      <c r="A24" s="62">
        <v>3242</v>
      </c>
      <c r="B24" s="58" t="s">
        <v>396</v>
      </c>
      <c r="C24" s="27">
        <v>0</v>
      </c>
    </row>
    <row r="25" spans="1:3" x14ac:dyDescent="0.2">
      <c r="A25" s="62">
        <v>3243</v>
      </c>
      <c r="B25" s="58" t="s">
        <v>397</v>
      </c>
      <c r="C25" s="27">
        <v>0</v>
      </c>
    </row>
    <row r="26" spans="1:3" x14ac:dyDescent="0.2">
      <c r="A26" s="62">
        <v>3250</v>
      </c>
      <c r="B26" s="58" t="s">
        <v>398</v>
      </c>
      <c r="C26" s="27">
        <f>SUM(C27:C28)</f>
        <v>0</v>
      </c>
    </row>
    <row r="27" spans="1:3" x14ac:dyDescent="0.2">
      <c r="A27" s="62">
        <v>3251</v>
      </c>
      <c r="B27" s="58" t="s">
        <v>399</v>
      </c>
      <c r="C27" s="27">
        <v>0</v>
      </c>
    </row>
    <row r="28" spans="1:3" x14ac:dyDescent="0.2">
      <c r="A28" s="62">
        <v>3252</v>
      </c>
      <c r="B28" s="58" t="s">
        <v>400</v>
      </c>
      <c r="C28" s="27">
        <v>0</v>
      </c>
    </row>
    <row r="30" spans="1:3" x14ac:dyDescent="0.2">
      <c r="B30" s="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zoomScale="130" zoomScaleNormal="130" workbookViewId="0">
      <selection activeCell="D149" sqref="D149"/>
    </sheetView>
  </sheetViews>
  <sheetFormatPr baseColWidth="10" defaultColWidth="9.140625" defaultRowHeight="12.75" x14ac:dyDescent="0.2"/>
  <cols>
    <col min="1" max="1" width="10" style="58" customWidth="1"/>
    <col min="2" max="2" width="56.5703125" style="58" customWidth="1"/>
    <col min="3" max="3" width="15.28515625" style="58" bestFit="1" customWidth="1"/>
    <col min="4" max="4" width="16.42578125" style="58" bestFit="1" customWidth="1"/>
    <col min="5" max="5" width="19.140625" style="58" customWidth="1"/>
    <col min="6" max="16384" width="9.140625" style="58"/>
  </cols>
  <sheetData>
    <row r="1" spans="1:5" s="63" customFormat="1" ht="18.95" customHeight="1" x14ac:dyDescent="0.25">
      <c r="A1" s="181" t="s">
        <v>601</v>
      </c>
      <c r="B1" s="181"/>
      <c r="C1" s="181"/>
      <c r="D1" s="56" t="s">
        <v>498</v>
      </c>
      <c r="E1" s="57">
        <v>2024</v>
      </c>
    </row>
    <row r="2" spans="1:5" s="63" customFormat="1" ht="18.95" customHeight="1" x14ac:dyDescent="0.25">
      <c r="A2" s="181" t="s">
        <v>505</v>
      </c>
      <c r="B2" s="181"/>
      <c r="C2" s="181"/>
      <c r="D2" s="56" t="s">
        <v>499</v>
      </c>
      <c r="E2" s="57" t="s">
        <v>501</v>
      </c>
    </row>
    <row r="3" spans="1:5" s="63" customFormat="1" ht="18.95" customHeight="1" x14ac:dyDescent="0.25">
      <c r="A3" s="181" t="s">
        <v>602</v>
      </c>
      <c r="B3" s="181"/>
      <c r="C3" s="181"/>
      <c r="D3" s="56" t="s">
        <v>500</v>
      </c>
      <c r="E3" s="57">
        <v>3</v>
      </c>
    </row>
    <row r="4" spans="1:5" s="63" customFormat="1" ht="18.95" customHeight="1" x14ac:dyDescent="0.25">
      <c r="A4" s="181" t="s">
        <v>516</v>
      </c>
      <c r="B4" s="181"/>
      <c r="C4" s="181"/>
      <c r="D4" s="56"/>
      <c r="E4" s="57"/>
    </row>
    <row r="5" spans="1:5" x14ac:dyDescent="0.2">
      <c r="A5" s="59" t="s">
        <v>116</v>
      </c>
      <c r="B5" s="60"/>
      <c r="C5" s="60"/>
      <c r="D5" s="60"/>
      <c r="E5" s="60"/>
    </row>
    <row r="7" spans="1:5" x14ac:dyDescent="0.2">
      <c r="A7" s="60" t="s">
        <v>590</v>
      </c>
      <c r="B7" s="60"/>
      <c r="C7" s="60"/>
      <c r="D7" s="60"/>
      <c r="E7" s="108"/>
    </row>
    <row r="8" spans="1:5" x14ac:dyDescent="0.2">
      <c r="A8" s="61" t="s">
        <v>86</v>
      </c>
      <c r="B8" s="61" t="s">
        <v>83</v>
      </c>
      <c r="C8" s="64">
        <v>2024</v>
      </c>
      <c r="D8" s="64">
        <v>2023</v>
      </c>
      <c r="E8" s="109"/>
    </row>
    <row r="9" spans="1:5" x14ac:dyDescent="0.2">
      <c r="A9" s="62">
        <v>1111</v>
      </c>
      <c r="B9" s="58" t="s">
        <v>401</v>
      </c>
      <c r="C9" s="27">
        <v>0</v>
      </c>
      <c r="D9" s="27">
        <v>0</v>
      </c>
    </row>
    <row r="10" spans="1:5" x14ac:dyDescent="0.2">
      <c r="A10" s="62">
        <v>1112</v>
      </c>
      <c r="B10" s="58" t="s">
        <v>402</v>
      </c>
      <c r="C10" s="27">
        <v>13644497.6</v>
      </c>
      <c r="D10" s="27">
        <v>6937289.3200000003</v>
      </c>
    </row>
    <row r="11" spans="1:5" x14ac:dyDescent="0.2">
      <c r="A11" s="62">
        <v>1113</v>
      </c>
      <c r="B11" s="58" t="s">
        <v>403</v>
      </c>
      <c r="C11" s="27">
        <v>0</v>
      </c>
      <c r="D11" s="27">
        <v>0</v>
      </c>
    </row>
    <row r="12" spans="1:5" x14ac:dyDescent="0.2">
      <c r="A12" s="62">
        <v>1114</v>
      </c>
      <c r="B12" s="58" t="s">
        <v>117</v>
      </c>
      <c r="C12" s="27">
        <v>0</v>
      </c>
      <c r="D12" s="27">
        <v>0</v>
      </c>
    </row>
    <row r="13" spans="1:5" x14ac:dyDescent="0.2">
      <c r="A13" s="62">
        <v>1115</v>
      </c>
      <c r="B13" s="58" t="s">
        <v>118</v>
      </c>
      <c r="C13" s="27">
        <v>0</v>
      </c>
      <c r="D13" s="27">
        <v>0</v>
      </c>
    </row>
    <row r="14" spans="1:5" x14ac:dyDescent="0.2">
      <c r="A14" s="62">
        <v>1116</v>
      </c>
      <c r="B14" s="58" t="s">
        <v>404</v>
      </c>
      <c r="C14" s="27">
        <v>0</v>
      </c>
      <c r="D14" s="27">
        <v>0</v>
      </c>
    </row>
    <row r="15" spans="1:5" x14ac:dyDescent="0.2">
      <c r="A15" s="62">
        <v>1119</v>
      </c>
      <c r="B15" s="58" t="s">
        <v>405</v>
      </c>
      <c r="C15" s="27">
        <v>0</v>
      </c>
      <c r="D15" s="27">
        <v>0</v>
      </c>
    </row>
    <row r="16" spans="1:5" x14ac:dyDescent="0.2">
      <c r="A16" s="65">
        <v>1110</v>
      </c>
      <c r="B16" s="66" t="s">
        <v>519</v>
      </c>
      <c r="C16" s="28">
        <f>SUM(C9:C15)</f>
        <v>13644497.6</v>
      </c>
      <c r="D16" s="28">
        <f>SUM(D9:D15)</f>
        <v>6937289.3200000003</v>
      </c>
    </row>
    <row r="19" spans="1:4" x14ac:dyDescent="0.2">
      <c r="A19" s="60" t="s">
        <v>591</v>
      </c>
      <c r="B19" s="60"/>
      <c r="C19" s="60"/>
      <c r="D19" s="60"/>
    </row>
    <row r="20" spans="1:4" x14ac:dyDescent="0.2">
      <c r="A20" s="61" t="s">
        <v>86</v>
      </c>
      <c r="B20" s="61" t="s">
        <v>83</v>
      </c>
      <c r="C20" s="64">
        <v>2024</v>
      </c>
      <c r="D20" s="64">
        <v>2023</v>
      </c>
    </row>
    <row r="21" spans="1:4" x14ac:dyDescent="0.2">
      <c r="A21" s="65">
        <v>1230</v>
      </c>
      <c r="B21" s="66" t="s">
        <v>149</v>
      </c>
      <c r="C21" s="28">
        <f>SUM(C22:C28)</f>
        <v>0</v>
      </c>
      <c r="D21" s="28">
        <f>SUM(D22:D28)</f>
        <v>94873.88</v>
      </c>
    </row>
    <row r="22" spans="1:4" x14ac:dyDescent="0.2">
      <c r="A22" s="62">
        <v>1231</v>
      </c>
      <c r="B22" s="58" t="s">
        <v>150</v>
      </c>
      <c r="C22" s="27">
        <v>0</v>
      </c>
      <c r="D22" s="27">
        <v>0</v>
      </c>
    </row>
    <row r="23" spans="1:4" x14ac:dyDescent="0.2">
      <c r="A23" s="62">
        <v>1232</v>
      </c>
      <c r="B23" s="58" t="s">
        <v>151</v>
      </c>
      <c r="C23" s="27">
        <v>0</v>
      </c>
      <c r="D23" s="27">
        <v>0</v>
      </c>
    </row>
    <row r="24" spans="1:4" x14ac:dyDescent="0.2">
      <c r="A24" s="62">
        <v>1233</v>
      </c>
      <c r="B24" s="58" t="s">
        <v>152</v>
      </c>
      <c r="C24" s="27">
        <v>0</v>
      </c>
      <c r="D24" s="27">
        <v>0</v>
      </c>
    </row>
    <row r="25" spans="1:4" x14ac:dyDescent="0.2">
      <c r="A25" s="62">
        <v>1234</v>
      </c>
      <c r="B25" s="58" t="s">
        <v>153</v>
      </c>
      <c r="C25" s="27">
        <v>0</v>
      </c>
      <c r="D25" s="27">
        <v>0</v>
      </c>
    </row>
    <row r="26" spans="1:4" x14ac:dyDescent="0.2">
      <c r="A26" s="62">
        <v>1235</v>
      </c>
      <c r="B26" s="58" t="s">
        <v>154</v>
      </c>
      <c r="C26" s="27">
        <v>0</v>
      </c>
      <c r="D26" s="27">
        <v>0</v>
      </c>
    </row>
    <row r="27" spans="1:4" x14ac:dyDescent="0.2">
      <c r="A27" s="62">
        <v>1236</v>
      </c>
      <c r="B27" s="58" t="s">
        <v>155</v>
      </c>
      <c r="C27" s="27">
        <v>0</v>
      </c>
      <c r="D27" s="27">
        <v>94873.88</v>
      </c>
    </row>
    <row r="28" spans="1:4" x14ac:dyDescent="0.2">
      <c r="A28" s="62">
        <v>1239</v>
      </c>
      <c r="B28" s="58" t="s">
        <v>156</v>
      </c>
      <c r="C28" s="27">
        <v>0</v>
      </c>
      <c r="D28" s="27">
        <v>0</v>
      </c>
    </row>
    <row r="29" spans="1:4" x14ac:dyDescent="0.2">
      <c r="A29" s="65">
        <v>1240</v>
      </c>
      <c r="B29" s="66" t="s">
        <v>157</v>
      </c>
      <c r="C29" s="28">
        <f>SUM(C30:C37)</f>
        <v>336136.76</v>
      </c>
      <c r="D29" s="28">
        <f>SUM(D30:D37)</f>
        <v>43819.11</v>
      </c>
    </row>
    <row r="30" spans="1:4" x14ac:dyDescent="0.2">
      <c r="A30" s="62">
        <v>1241</v>
      </c>
      <c r="B30" s="58" t="s">
        <v>158</v>
      </c>
      <c r="C30" s="27">
        <v>65225.599999999999</v>
      </c>
      <c r="D30" s="27">
        <v>43819.11</v>
      </c>
    </row>
    <row r="31" spans="1:4" x14ac:dyDescent="0.2">
      <c r="A31" s="62">
        <v>1242</v>
      </c>
      <c r="B31" s="58" t="s">
        <v>159</v>
      </c>
      <c r="C31" s="27">
        <v>98814.64</v>
      </c>
      <c r="D31" s="27">
        <v>0</v>
      </c>
    </row>
    <row r="32" spans="1:4" x14ac:dyDescent="0.2">
      <c r="A32" s="62">
        <v>1243</v>
      </c>
      <c r="B32" s="58" t="s">
        <v>160</v>
      </c>
      <c r="C32" s="27">
        <v>0</v>
      </c>
      <c r="D32" s="27">
        <v>0</v>
      </c>
    </row>
    <row r="33" spans="1:5" x14ac:dyDescent="0.2">
      <c r="A33" s="62">
        <v>1244</v>
      </c>
      <c r="B33" s="58" t="s">
        <v>161</v>
      </c>
      <c r="C33" s="27">
        <v>0</v>
      </c>
      <c r="D33" s="27">
        <v>0</v>
      </c>
    </row>
    <row r="34" spans="1:5" x14ac:dyDescent="0.2">
      <c r="A34" s="62">
        <v>1245</v>
      </c>
      <c r="B34" s="58" t="s">
        <v>162</v>
      </c>
      <c r="C34" s="27">
        <v>0</v>
      </c>
      <c r="D34" s="27">
        <v>0</v>
      </c>
    </row>
    <row r="35" spans="1:5" x14ac:dyDescent="0.2">
      <c r="A35" s="62">
        <v>1246</v>
      </c>
      <c r="B35" s="58" t="s">
        <v>163</v>
      </c>
      <c r="C35" s="27">
        <v>172096.52</v>
      </c>
      <c r="D35" s="27">
        <v>0</v>
      </c>
    </row>
    <row r="36" spans="1:5" x14ac:dyDescent="0.2">
      <c r="A36" s="62">
        <v>1247</v>
      </c>
      <c r="B36" s="58" t="s">
        <v>164</v>
      </c>
      <c r="C36" s="27">
        <v>0</v>
      </c>
      <c r="D36" s="27">
        <v>0</v>
      </c>
    </row>
    <row r="37" spans="1:5" x14ac:dyDescent="0.2">
      <c r="A37" s="62">
        <v>1248</v>
      </c>
      <c r="B37" s="58" t="s">
        <v>165</v>
      </c>
      <c r="C37" s="27">
        <v>0</v>
      </c>
      <c r="D37" s="27">
        <v>0</v>
      </c>
    </row>
    <row r="38" spans="1:5" x14ac:dyDescent="0.2">
      <c r="A38" s="67">
        <v>1250</v>
      </c>
      <c r="B38" s="68" t="s">
        <v>167</v>
      </c>
      <c r="C38" s="121">
        <f>SUM(C39:C43)</f>
        <v>0</v>
      </c>
      <c r="D38" s="121">
        <f>SUM(D39:D43)</f>
        <v>0</v>
      </c>
    </row>
    <row r="39" spans="1:5" x14ac:dyDescent="0.2">
      <c r="A39" s="53">
        <v>1251</v>
      </c>
      <c r="B39" s="54" t="s">
        <v>168</v>
      </c>
      <c r="C39" s="90">
        <v>0</v>
      </c>
      <c r="D39" s="90">
        <v>0</v>
      </c>
    </row>
    <row r="40" spans="1:5" x14ac:dyDescent="0.2">
      <c r="A40" s="53">
        <v>1252</v>
      </c>
      <c r="B40" s="54" t="s">
        <v>169</v>
      </c>
      <c r="C40" s="90">
        <v>0</v>
      </c>
      <c r="D40" s="90">
        <v>0</v>
      </c>
    </row>
    <row r="41" spans="1:5" x14ac:dyDescent="0.2">
      <c r="A41" s="53">
        <v>1253</v>
      </c>
      <c r="B41" s="54" t="s">
        <v>170</v>
      </c>
      <c r="C41" s="90">
        <v>0</v>
      </c>
      <c r="D41" s="90">
        <v>0</v>
      </c>
    </row>
    <row r="42" spans="1:5" x14ac:dyDescent="0.2">
      <c r="A42" s="53">
        <v>1254</v>
      </c>
      <c r="B42" s="54" t="s">
        <v>171</v>
      </c>
      <c r="C42" s="90">
        <v>0</v>
      </c>
      <c r="D42" s="90">
        <v>0</v>
      </c>
    </row>
    <row r="43" spans="1:5" x14ac:dyDescent="0.2">
      <c r="A43" s="53">
        <v>1259</v>
      </c>
      <c r="B43" s="54" t="s">
        <v>172</v>
      </c>
      <c r="C43" s="90">
        <v>0</v>
      </c>
      <c r="D43" s="90">
        <v>0</v>
      </c>
    </row>
    <row r="44" spans="1:5" x14ac:dyDescent="0.2">
      <c r="B44" s="69" t="s">
        <v>520</v>
      </c>
      <c r="C44" s="28">
        <f>C21+C29+C38</f>
        <v>336136.76</v>
      </c>
      <c r="D44" s="28">
        <f>D21+D29+D38</f>
        <v>138692.99</v>
      </c>
    </row>
    <row r="45" spans="1:5" x14ac:dyDescent="0.2">
      <c r="E45" s="110"/>
    </row>
    <row r="46" spans="1:5" x14ac:dyDescent="0.2">
      <c r="A46" s="60" t="s">
        <v>592</v>
      </c>
      <c r="B46" s="60"/>
      <c r="C46" s="60"/>
      <c r="D46" s="60"/>
      <c r="E46" s="108"/>
    </row>
    <row r="47" spans="1:5" x14ac:dyDescent="0.2">
      <c r="A47" s="61" t="s">
        <v>86</v>
      </c>
      <c r="B47" s="61" t="s">
        <v>83</v>
      </c>
      <c r="C47" s="64">
        <v>2024</v>
      </c>
      <c r="D47" s="64">
        <v>2023</v>
      </c>
      <c r="E47" s="109"/>
    </row>
    <row r="48" spans="1:5" x14ac:dyDescent="0.2">
      <c r="A48" s="65">
        <v>3210</v>
      </c>
      <c r="B48" s="66" t="s">
        <v>521</v>
      </c>
      <c r="C48" s="28">
        <v>11376140.449999999</v>
      </c>
      <c r="D48" s="28">
        <v>4988737.5</v>
      </c>
      <c r="E48" s="110"/>
    </row>
    <row r="49" spans="1:4" x14ac:dyDescent="0.2">
      <c r="A49" s="62"/>
      <c r="B49" s="69" t="s">
        <v>510</v>
      </c>
      <c r="C49" s="28">
        <f>C54+C66+C94+C97+C50</f>
        <v>0.61</v>
      </c>
      <c r="D49" s="28">
        <f>D54+D66+D94+D97+D50</f>
        <v>1753558.8199999998</v>
      </c>
    </row>
    <row r="50" spans="1:4" x14ac:dyDescent="0.2">
      <c r="A50" s="111">
        <v>5100</v>
      </c>
      <c r="B50" s="112" t="s">
        <v>278</v>
      </c>
      <c r="C50" s="122">
        <f>SUM(C53+C51)</f>
        <v>0</v>
      </c>
      <c r="D50" s="122">
        <f>SUM(D53+D51)</f>
        <v>0</v>
      </c>
    </row>
    <row r="51" spans="1:4" x14ac:dyDescent="0.2">
      <c r="A51" s="67">
        <v>5120</v>
      </c>
      <c r="B51" s="113" t="s">
        <v>145</v>
      </c>
      <c r="C51" s="121">
        <f>C52</f>
        <v>0</v>
      </c>
      <c r="D51" s="121">
        <f>D52</f>
        <v>0</v>
      </c>
    </row>
    <row r="52" spans="1:4" x14ac:dyDescent="0.2">
      <c r="A52" s="53">
        <v>5120</v>
      </c>
      <c r="B52" s="114" t="s">
        <v>145</v>
      </c>
      <c r="C52" s="90">
        <v>0</v>
      </c>
      <c r="D52" s="90">
        <v>0</v>
      </c>
    </row>
    <row r="53" spans="1:4" x14ac:dyDescent="0.2">
      <c r="A53" s="115">
        <v>5130</v>
      </c>
      <c r="B53" s="116" t="s">
        <v>540</v>
      </c>
      <c r="C53" s="123">
        <v>0</v>
      </c>
      <c r="D53" s="123">
        <v>0</v>
      </c>
    </row>
    <row r="54" spans="1:4" x14ac:dyDescent="0.2">
      <c r="A54" s="65">
        <v>5400</v>
      </c>
      <c r="B54" s="66" t="s">
        <v>343</v>
      </c>
      <c r="C54" s="28">
        <f>C55+C57+C59+C61+C63</f>
        <v>0</v>
      </c>
      <c r="D54" s="28">
        <f>D55+D57+D59+D61+D63</f>
        <v>0</v>
      </c>
    </row>
    <row r="55" spans="1:4" x14ac:dyDescent="0.2">
      <c r="A55" s="62">
        <v>5410</v>
      </c>
      <c r="B55" s="58" t="s">
        <v>511</v>
      </c>
      <c r="C55" s="27">
        <f>C56</f>
        <v>0</v>
      </c>
      <c r="D55" s="27">
        <f>D56</f>
        <v>0</v>
      </c>
    </row>
    <row r="56" spans="1:4" x14ac:dyDescent="0.2">
      <c r="A56" s="62">
        <v>5411</v>
      </c>
      <c r="B56" s="58" t="s">
        <v>345</v>
      </c>
      <c r="C56" s="27">
        <v>0</v>
      </c>
      <c r="D56" s="27">
        <v>0</v>
      </c>
    </row>
    <row r="57" spans="1:4" x14ac:dyDescent="0.2">
      <c r="A57" s="62">
        <v>5420</v>
      </c>
      <c r="B57" s="58" t="s">
        <v>512</v>
      </c>
      <c r="C57" s="27">
        <f>C58</f>
        <v>0</v>
      </c>
      <c r="D57" s="27">
        <f>D58</f>
        <v>0</v>
      </c>
    </row>
    <row r="58" spans="1:4" x14ac:dyDescent="0.2">
      <c r="A58" s="62">
        <v>5421</v>
      </c>
      <c r="B58" s="58" t="s">
        <v>348</v>
      </c>
      <c r="C58" s="27">
        <v>0</v>
      </c>
      <c r="D58" s="27">
        <v>0</v>
      </c>
    </row>
    <row r="59" spans="1:4" x14ac:dyDescent="0.2">
      <c r="A59" s="62">
        <v>5430</v>
      </c>
      <c r="B59" s="58" t="s">
        <v>513</v>
      </c>
      <c r="C59" s="27">
        <f>C60</f>
        <v>0</v>
      </c>
      <c r="D59" s="27">
        <f>D60</f>
        <v>0</v>
      </c>
    </row>
    <row r="60" spans="1:4" x14ac:dyDescent="0.2">
      <c r="A60" s="62">
        <v>5431</v>
      </c>
      <c r="B60" s="58" t="s">
        <v>351</v>
      </c>
      <c r="C60" s="27">
        <v>0</v>
      </c>
      <c r="D60" s="27">
        <v>0</v>
      </c>
    </row>
    <row r="61" spans="1:4" x14ac:dyDescent="0.2">
      <c r="A61" s="62">
        <v>5440</v>
      </c>
      <c r="B61" s="58" t="s">
        <v>514</v>
      </c>
      <c r="C61" s="27">
        <f>C62</f>
        <v>0</v>
      </c>
      <c r="D61" s="27">
        <f>D62</f>
        <v>0</v>
      </c>
    </row>
    <row r="62" spans="1:4" x14ac:dyDescent="0.2">
      <c r="A62" s="62">
        <v>5441</v>
      </c>
      <c r="B62" s="58" t="s">
        <v>514</v>
      </c>
      <c r="C62" s="27">
        <v>0</v>
      </c>
      <c r="D62" s="27">
        <v>0</v>
      </c>
    </row>
    <row r="63" spans="1:4" x14ac:dyDescent="0.2">
      <c r="A63" s="62">
        <v>5450</v>
      </c>
      <c r="B63" s="58" t="s">
        <v>515</v>
      </c>
      <c r="C63" s="27">
        <f>SUM(C64:C65)</f>
        <v>0</v>
      </c>
      <c r="D63" s="27">
        <f>SUM(D64:D65)</f>
        <v>0</v>
      </c>
    </row>
    <row r="64" spans="1:4" x14ac:dyDescent="0.2">
      <c r="A64" s="62">
        <v>5451</v>
      </c>
      <c r="B64" s="58" t="s">
        <v>355</v>
      </c>
      <c r="C64" s="27">
        <v>0</v>
      </c>
      <c r="D64" s="27">
        <v>0</v>
      </c>
    </row>
    <row r="65" spans="1:4" x14ac:dyDescent="0.2">
      <c r="A65" s="62">
        <v>5452</v>
      </c>
      <c r="B65" s="58" t="s">
        <v>356</v>
      </c>
      <c r="C65" s="27">
        <v>0</v>
      </c>
      <c r="D65" s="27">
        <v>0</v>
      </c>
    </row>
    <row r="66" spans="1:4" x14ac:dyDescent="0.2">
      <c r="A66" s="65">
        <v>5500</v>
      </c>
      <c r="B66" s="66" t="s">
        <v>357</v>
      </c>
      <c r="C66" s="28">
        <f>C67+C76+C79+C85</f>
        <v>0.61</v>
      </c>
      <c r="D66" s="28">
        <f>D67+D76+D79+D85</f>
        <v>615041.28999999992</v>
      </c>
    </row>
    <row r="67" spans="1:4" x14ac:dyDescent="0.2">
      <c r="A67" s="62">
        <v>5510</v>
      </c>
      <c r="B67" s="58" t="s">
        <v>358</v>
      </c>
      <c r="C67" s="27">
        <f>SUM(C68:C75)</f>
        <v>0</v>
      </c>
      <c r="D67" s="27">
        <f>SUM(D68:D75)</f>
        <v>615040.94999999995</v>
      </c>
    </row>
    <row r="68" spans="1:4" x14ac:dyDescent="0.2">
      <c r="A68" s="62">
        <v>5511</v>
      </c>
      <c r="B68" s="58" t="s">
        <v>359</v>
      </c>
      <c r="C68" s="27">
        <v>0</v>
      </c>
      <c r="D68" s="27">
        <v>0</v>
      </c>
    </row>
    <row r="69" spans="1:4" x14ac:dyDescent="0.2">
      <c r="A69" s="62">
        <v>5512</v>
      </c>
      <c r="B69" s="58" t="s">
        <v>360</v>
      </c>
      <c r="C69" s="27">
        <v>0</v>
      </c>
      <c r="D69" s="27">
        <v>0</v>
      </c>
    </row>
    <row r="70" spans="1:4" x14ac:dyDescent="0.2">
      <c r="A70" s="62">
        <v>5513</v>
      </c>
      <c r="B70" s="58" t="s">
        <v>361</v>
      </c>
      <c r="C70" s="27">
        <v>0</v>
      </c>
      <c r="D70" s="27">
        <v>0</v>
      </c>
    </row>
    <row r="71" spans="1:4" x14ac:dyDescent="0.2">
      <c r="A71" s="62">
        <v>5514</v>
      </c>
      <c r="B71" s="58" t="s">
        <v>362</v>
      </c>
      <c r="C71" s="27">
        <v>0</v>
      </c>
      <c r="D71" s="27">
        <v>0</v>
      </c>
    </row>
    <row r="72" spans="1:4" x14ac:dyDescent="0.2">
      <c r="A72" s="62">
        <v>5515</v>
      </c>
      <c r="B72" s="58" t="s">
        <v>363</v>
      </c>
      <c r="C72" s="27">
        <v>0</v>
      </c>
      <c r="D72" s="27">
        <v>615040.94999999995</v>
      </c>
    </row>
    <row r="73" spans="1:4" x14ac:dyDescent="0.2">
      <c r="A73" s="62">
        <v>5516</v>
      </c>
      <c r="B73" s="58" t="s">
        <v>364</v>
      </c>
      <c r="C73" s="27">
        <v>0</v>
      </c>
      <c r="D73" s="27">
        <v>0</v>
      </c>
    </row>
    <row r="74" spans="1:4" x14ac:dyDescent="0.2">
      <c r="A74" s="62">
        <v>5517</v>
      </c>
      <c r="B74" s="58" t="s">
        <v>365</v>
      </c>
      <c r="C74" s="27">
        <v>0</v>
      </c>
      <c r="D74" s="27">
        <v>0</v>
      </c>
    </row>
    <row r="75" spans="1:4" x14ac:dyDescent="0.2">
      <c r="A75" s="62">
        <v>5518</v>
      </c>
      <c r="B75" s="58" t="s">
        <v>41</v>
      </c>
      <c r="C75" s="27">
        <v>0</v>
      </c>
      <c r="D75" s="27">
        <v>0</v>
      </c>
    </row>
    <row r="76" spans="1:4" x14ac:dyDescent="0.2">
      <c r="A76" s="62">
        <v>5520</v>
      </c>
      <c r="B76" s="58" t="s">
        <v>40</v>
      </c>
      <c r="C76" s="27">
        <f>SUM(C77:C78)</f>
        <v>0</v>
      </c>
      <c r="D76" s="27">
        <f>SUM(D77:D78)</f>
        <v>0</v>
      </c>
    </row>
    <row r="77" spans="1:4" x14ac:dyDescent="0.2">
      <c r="A77" s="62">
        <v>5521</v>
      </c>
      <c r="B77" s="58" t="s">
        <v>366</v>
      </c>
      <c r="C77" s="27">
        <v>0</v>
      </c>
      <c r="D77" s="27">
        <v>0</v>
      </c>
    </row>
    <row r="78" spans="1:4" x14ac:dyDescent="0.2">
      <c r="A78" s="62">
        <v>5522</v>
      </c>
      <c r="B78" s="58" t="s">
        <v>367</v>
      </c>
      <c r="C78" s="27">
        <v>0</v>
      </c>
      <c r="D78" s="27">
        <v>0</v>
      </c>
    </row>
    <row r="79" spans="1:4" x14ac:dyDescent="0.2">
      <c r="A79" s="62">
        <v>5530</v>
      </c>
      <c r="B79" s="58" t="s">
        <v>368</v>
      </c>
      <c r="C79" s="27">
        <f>SUM(C80:C84)</f>
        <v>0</v>
      </c>
      <c r="D79" s="27">
        <f>SUM(D80:D84)</f>
        <v>0</v>
      </c>
    </row>
    <row r="80" spans="1:4" x14ac:dyDescent="0.2">
      <c r="A80" s="62">
        <v>5531</v>
      </c>
      <c r="B80" s="58" t="s">
        <v>369</v>
      </c>
      <c r="C80" s="27">
        <v>0</v>
      </c>
      <c r="D80" s="27">
        <v>0</v>
      </c>
    </row>
    <row r="81" spans="1:4" x14ac:dyDescent="0.2">
      <c r="A81" s="62">
        <v>5532</v>
      </c>
      <c r="B81" s="58" t="s">
        <v>370</v>
      </c>
      <c r="C81" s="27">
        <v>0</v>
      </c>
      <c r="D81" s="27">
        <v>0</v>
      </c>
    </row>
    <row r="82" spans="1:4" x14ac:dyDescent="0.2">
      <c r="A82" s="62">
        <v>5533</v>
      </c>
      <c r="B82" s="58" t="s">
        <v>371</v>
      </c>
      <c r="C82" s="27">
        <v>0</v>
      </c>
      <c r="D82" s="27">
        <v>0</v>
      </c>
    </row>
    <row r="83" spans="1:4" x14ac:dyDescent="0.2">
      <c r="A83" s="62">
        <v>5534</v>
      </c>
      <c r="B83" s="58" t="s">
        <v>372</v>
      </c>
      <c r="C83" s="27">
        <v>0</v>
      </c>
      <c r="D83" s="27">
        <v>0</v>
      </c>
    </row>
    <row r="84" spans="1:4" x14ac:dyDescent="0.2">
      <c r="A84" s="62">
        <v>5535</v>
      </c>
      <c r="B84" s="58" t="s">
        <v>373</v>
      </c>
      <c r="C84" s="27">
        <v>0</v>
      </c>
      <c r="D84" s="27">
        <v>0</v>
      </c>
    </row>
    <row r="85" spans="1:4" x14ac:dyDescent="0.2">
      <c r="A85" s="62">
        <v>5590</v>
      </c>
      <c r="B85" s="58" t="s">
        <v>374</v>
      </c>
      <c r="C85" s="27">
        <f>SUM(C86:C93)</f>
        <v>0.61</v>
      </c>
      <c r="D85" s="27">
        <f>SUM(D86:D93)</f>
        <v>0.34</v>
      </c>
    </row>
    <row r="86" spans="1:4" x14ac:dyDescent="0.2">
      <c r="A86" s="62">
        <v>5591</v>
      </c>
      <c r="B86" s="58" t="s">
        <v>375</v>
      </c>
      <c r="C86" s="27">
        <v>0</v>
      </c>
      <c r="D86" s="27">
        <v>0</v>
      </c>
    </row>
    <row r="87" spans="1:4" x14ac:dyDescent="0.2">
      <c r="A87" s="62">
        <v>5592</v>
      </c>
      <c r="B87" s="58" t="s">
        <v>376</v>
      </c>
      <c r="C87" s="27">
        <v>0</v>
      </c>
      <c r="D87" s="27">
        <v>0</v>
      </c>
    </row>
    <row r="88" spans="1:4" x14ac:dyDescent="0.2">
      <c r="A88" s="62">
        <v>5593</v>
      </c>
      <c r="B88" s="58" t="s">
        <v>377</v>
      </c>
      <c r="C88" s="27">
        <v>0</v>
      </c>
      <c r="D88" s="27">
        <v>0</v>
      </c>
    </row>
    <row r="89" spans="1:4" x14ac:dyDescent="0.2">
      <c r="A89" s="62">
        <v>5594</v>
      </c>
      <c r="B89" s="58" t="s">
        <v>378</v>
      </c>
      <c r="C89" s="27">
        <v>0</v>
      </c>
      <c r="D89" s="27">
        <v>0</v>
      </c>
    </row>
    <row r="90" spans="1:4" x14ac:dyDescent="0.2">
      <c r="A90" s="62">
        <v>5595</v>
      </c>
      <c r="B90" s="58" t="s">
        <v>379</v>
      </c>
      <c r="C90" s="27">
        <v>0</v>
      </c>
      <c r="D90" s="27">
        <v>0</v>
      </c>
    </row>
    <row r="91" spans="1:4" x14ac:dyDescent="0.2">
      <c r="A91" s="62">
        <v>5596</v>
      </c>
      <c r="B91" s="58" t="s">
        <v>274</v>
      </c>
      <c r="C91" s="27">
        <v>0</v>
      </c>
      <c r="D91" s="27">
        <v>0</v>
      </c>
    </row>
    <row r="92" spans="1:4" x14ac:dyDescent="0.2">
      <c r="A92" s="62">
        <v>5597</v>
      </c>
      <c r="B92" s="58" t="s">
        <v>380</v>
      </c>
      <c r="C92" s="27">
        <v>0</v>
      </c>
      <c r="D92" s="27">
        <v>0</v>
      </c>
    </row>
    <row r="93" spans="1:4" x14ac:dyDescent="0.2">
      <c r="A93" s="62">
        <v>5599</v>
      </c>
      <c r="B93" s="58" t="s">
        <v>381</v>
      </c>
      <c r="C93" s="27">
        <v>0.61</v>
      </c>
      <c r="D93" s="27">
        <v>0.34</v>
      </c>
    </row>
    <row r="94" spans="1:4" x14ac:dyDescent="0.2">
      <c r="A94" s="65">
        <v>5600</v>
      </c>
      <c r="B94" s="66" t="s">
        <v>39</v>
      </c>
      <c r="C94" s="28">
        <f>C95</f>
        <v>0</v>
      </c>
      <c r="D94" s="28">
        <f>D95</f>
        <v>0</v>
      </c>
    </row>
    <row r="95" spans="1:4" x14ac:dyDescent="0.2">
      <c r="A95" s="62">
        <v>5610</v>
      </c>
      <c r="B95" s="58" t="s">
        <v>382</v>
      </c>
      <c r="C95" s="27">
        <f>C96</f>
        <v>0</v>
      </c>
      <c r="D95" s="27">
        <f>D96</f>
        <v>0</v>
      </c>
    </row>
    <row r="96" spans="1:4" x14ac:dyDescent="0.2">
      <c r="A96" s="62">
        <v>5611</v>
      </c>
      <c r="B96" s="58" t="s">
        <v>383</v>
      </c>
      <c r="C96" s="27">
        <v>0</v>
      </c>
      <c r="D96" s="27">
        <v>0</v>
      </c>
    </row>
    <row r="97" spans="1:4" x14ac:dyDescent="0.2">
      <c r="A97" s="65">
        <v>2110</v>
      </c>
      <c r="B97" s="70" t="s">
        <v>522</v>
      </c>
      <c r="C97" s="28">
        <f>SUM(C98:C102)</f>
        <v>0</v>
      </c>
      <c r="D97" s="28">
        <f>SUM(D98:D102)</f>
        <v>1138517.53</v>
      </c>
    </row>
    <row r="98" spans="1:4" x14ac:dyDescent="0.2">
      <c r="A98" s="62">
        <v>2111</v>
      </c>
      <c r="B98" s="58" t="s">
        <v>523</v>
      </c>
      <c r="C98" s="27">
        <v>0</v>
      </c>
      <c r="D98" s="27">
        <v>686893.53</v>
      </c>
    </row>
    <row r="99" spans="1:4" x14ac:dyDescent="0.2">
      <c r="A99" s="62">
        <v>2112</v>
      </c>
      <c r="B99" s="58" t="s">
        <v>524</v>
      </c>
      <c r="C99" s="27">
        <v>0</v>
      </c>
      <c r="D99" s="27">
        <v>54295.17</v>
      </c>
    </row>
    <row r="100" spans="1:4" x14ac:dyDescent="0.2">
      <c r="A100" s="62">
        <v>2112</v>
      </c>
      <c r="B100" s="58" t="s">
        <v>525</v>
      </c>
      <c r="C100" s="27">
        <v>0</v>
      </c>
      <c r="D100" s="27">
        <v>382755.17</v>
      </c>
    </row>
    <row r="101" spans="1:4" x14ac:dyDescent="0.2">
      <c r="A101" s="62">
        <v>2115</v>
      </c>
      <c r="B101" s="58" t="s">
        <v>526</v>
      </c>
      <c r="C101" s="27">
        <v>0</v>
      </c>
      <c r="D101" s="27">
        <v>14573.66</v>
      </c>
    </row>
    <row r="102" spans="1:4" x14ac:dyDescent="0.2">
      <c r="A102" s="62">
        <v>2114</v>
      </c>
      <c r="B102" s="58" t="s">
        <v>527</v>
      </c>
      <c r="C102" s="27">
        <v>0</v>
      </c>
      <c r="D102" s="27">
        <v>0</v>
      </c>
    </row>
    <row r="103" spans="1:4" x14ac:dyDescent="0.2">
      <c r="A103" s="62"/>
      <c r="B103" s="69" t="s">
        <v>528</v>
      </c>
      <c r="C103" s="28">
        <f>+C104</f>
        <v>10400255</v>
      </c>
      <c r="D103" s="28">
        <f>+D104</f>
        <v>154874.08000000002</v>
      </c>
    </row>
    <row r="104" spans="1:4" x14ac:dyDescent="0.2">
      <c r="A104" s="111">
        <v>3100</v>
      </c>
      <c r="B104" s="117" t="s">
        <v>541</v>
      </c>
      <c r="C104" s="124">
        <f>SUM(C105:C108)</f>
        <v>10400255</v>
      </c>
      <c r="D104" s="124">
        <f>SUM(D105:D108)</f>
        <v>154874.08000000002</v>
      </c>
    </row>
    <row r="105" spans="1:4" x14ac:dyDescent="0.2">
      <c r="A105" s="115"/>
      <c r="B105" s="118" t="s">
        <v>542</v>
      </c>
      <c r="C105" s="125">
        <v>253555</v>
      </c>
      <c r="D105" s="125">
        <v>94874.08</v>
      </c>
    </row>
    <row r="106" spans="1:4" x14ac:dyDescent="0.2">
      <c r="A106" s="115"/>
      <c r="B106" s="118" t="s">
        <v>543</v>
      </c>
      <c r="C106" s="125">
        <v>0</v>
      </c>
      <c r="D106" s="125">
        <v>0</v>
      </c>
    </row>
    <row r="107" spans="1:4" x14ac:dyDescent="0.2">
      <c r="A107" s="115"/>
      <c r="B107" s="118" t="s">
        <v>544</v>
      </c>
      <c r="C107" s="125">
        <v>10146700</v>
      </c>
      <c r="D107" s="125">
        <v>60000</v>
      </c>
    </row>
    <row r="108" spans="1:4" x14ac:dyDescent="0.2">
      <c r="A108" s="115"/>
      <c r="B108" s="118" t="s">
        <v>545</v>
      </c>
      <c r="C108" s="125">
        <v>0</v>
      </c>
      <c r="D108" s="125">
        <v>0</v>
      </c>
    </row>
    <row r="109" spans="1:4" x14ac:dyDescent="0.2">
      <c r="A109" s="115"/>
      <c r="B109" s="119" t="s">
        <v>546</v>
      </c>
      <c r="C109" s="122">
        <f>+C110</f>
        <v>0</v>
      </c>
      <c r="D109" s="122">
        <f>+D110</f>
        <v>0</v>
      </c>
    </row>
    <row r="110" spans="1:4" x14ac:dyDescent="0.2">
      <c r="A110" s="111">
        <v>1270</v>
      </c>
      <c r="B110" s="112" t="s">
        <v>173</v>
      </c>
      <c r="C110" s="124">
        <f>+C111</f>
        <v>0</v>
      </c>
      <c r="D110" s="124">
        <f>+D111</f>
        <v>0</v>
      </c>
    </row>
    <row r="111" spans="1:4" x14ac:dyDescent="0.2">
      <c r="A111" s="115">
        <v>1273</v>
      </c>
      <c r="B111" s="116" t="s">
        <v>547</v>
      </c>
      <c r="C111" s="125">
        <v>0</v>
      </c>
      <c r="D111" s="125">
        <v>0</v>
      </c>
    </row>
    <row r="112" spans="1:4" x14ac:dyDescent="0.2">
      <c r="A112" s="115"/>
      <c r="B112" s="119" t="s">
        <v>548</v>
      </c>
      <c r="C112" s="122">
        <f>+C113+C135</f>
        <v>0.25</v>
      </c>
      <c r="D112" s="122">
        <f>+D113+D135</f>
        <v>30509.17</v>
      </c>
    </row>
    <row r="113" spans="1:4" x14ac:dyDescent="0.2">
      <c r="A113" s="111">
        <v>4300</v>
      </c>
      <c r="B113" s="117" t="s">
        <v>596</v>
      </c>
      <c r="C113" s="124">
        <f>C127+C114+C117+C123+C125</f>
        <v>0.25</v>
      </c>
      <c r="D113" s="126">
        <f>D127+D114+D117+D123+D125</f>
        <v>2.17</v>
      </c>
    </row>
    <row r="114" spans="1:4" x14ac:dyDescent="0.2">
      <c r="A114" s="111">
        <v>4310</v>
      </c>
      <c r="B114" s="117" t="s">
        <v>261</v>
      </c>
      <c r="C114" s="124">
        <f>SUM(C115:C116)</f>
        <v>0</v>
      </c>
      <c r="D114" s="124">
        <f>SUM(D115:D116)</f>
        <v>0</v>
      </c>
    </row>
    <row r="115" spans="1:4" x14ac:dyDescent="0.2">
      <c r="A115" s="115">
        <v>4311</v>
      </c>
      <c r="B115" s="118" t="s">
        <v>430</v>
      </c>
      <c r="C115" s="125">
        <v>0</v>
      </c>
      <c r="D115" s="127">
        <v>0</v>
      </c>
    </row>
    <row r="116" spans="1:4" x14ac:dyDescent="0.2">
      <c r="A116" s="115">
        <v>4319</v>
      </c>
      <c r="B116" s="118" t="s">
        <v>262</v>
      </c>
      <c r="C116" s="125">
        <v>0</v>
      </c>
      <c r="D116" s="127">
        <v>0</v>
      </c>
    </row>
    <row r="117" spans="1:4" x14ac:dyDescent="0.2">
      <c r="A117" s="111">
        <v>4320</v>
      </c>
      <c r="B117" s="117" t="s">
        <v>263</v>
      </c>
      <c r="C117" s="124">
        <f>SUM(C118:C122)</f>
        <v>0</v>
      </c>
      <c r="D117" s="124">
        <f>SUM(D118:D122)</f>
        <v>0</v>
      </c>
    </row>
    <row r="118" spans="1:4" x14ac:dyDescent="0.2">
      <c r="A118" s="115">
        <v>4321</v>
      </c>
      <c r="B118" s="118" t="s">
        <v>264</v>
      </c>
      <c r="C118" s="125">
        <v>0</v>
      </c>
      <c r="D118" s="127">
        <v>0</v>
      </c>
    </row>
    <row r="119" spans="1:4" x14ac:dyDescent="0.2">
      <c r="A119" s="115">
        <v>4322</v>
      </c>
      <c r="B119" s="118" t="s">
        <v>265</v>
      </c>
      <c r="C119" s="125">
        <v>0</v>
      </c>
      <c r="D119" s="127">
        <v>0</v>
      </c>
    </row>
    <row r="120" spans="1:4" x14ac:dyDescent="0.2">
      <c r="A120" s="115">
        <v>4323</v>
      </c>
      <c r="B120" s="118" t="s">
        <v>266</v>
      </c>
      <c r="C120" s="125">
        <v>0</v>
      </c>
      <c r="D120" s="127">
        <v>0</v>
      </c>
    </row>
    <row r="121" spans="1:4" x14ac:dyDescent="0.2">
      <c r="A121" s="115">
        <v>4324</v>
      </c>
      <c r="B121" s="118" t="s">
        <v>267</v>
      </c>
      <c r="C121" s="125">
        <v>0</v>
      </c>
      <c r="D121" s="127">
        <v>0</v>
      </c>
    </row>
    <row r="122" spans="1:4" x14ac:dyDescent="0.2">
      <c r="A122" s="115">
        <v>4325</v>
      </c>
      <c r="B122" s="118" t="s">
        <v>268</v>
      </c>
      <c r="C122" s="125">
        <v>0</v>
      </c>
      <c r="D122" s="127">
        <v>0</v>
      </c>
    </row>
    <row r="123" spans="1:4" x14ac:dyDescent="0.2">
      <c r="A123" s="111">
        <v>4330</v>
      </c>
      <c r="B123" s="117" t="s">
        <v>269</v>
      </c>
      <c r="C123" s="124">
        <f>C124</f>
        <v>0</v>
      </c>
      <c r="D123" s="124">
        <f>D124</f>
        <v>0</v>
      </c>
    </row>
    <row r="124" spans="1:4" x14ac:dyDescent="0.2">
      <c r="A124" s="115">
        <v>4331</v>
      </c>
      <c r="B124" s="118" t="s">
        <v>269</v>
      </c>
      <c r="C124" s="125">
        <v>0</v>
      </c>
      <c r="D124" s="127">
        <v>0</v>
      </c>
    </row>
    <row r="125" spans="1:4" x14ac:dyDescent="0.2">
      <c r="A125" s="111">
        <v>4340</v>
      </c>
      <c r="B125" s="117" t="s">
        <v>270</v>
      </c>
      <c r="C125" s="124">
        <f>C126</f>
        <v>0</v>
      </c>
      <c r="D125" s="124">
        <f>D126</f>
        <v>0</v>
      </c>
    </row>
    <row r="126" spans="1:4" x14ac:dyDescent="0.2">
      <c r="A126" s="115">
        <v>4341</v>
      </c>
      <c r="B126" s="118" t="s">
        <v>270</v>
      </c>
      <c r="C126" s="125">
        <v>0</v>
      </c>
      <c r="D126" s="127">
        <v>0</v>
      </c>
    </row>
    <row r="127" spans="1:4" x14ac:dyDescent="0.2">
      <c r="A127" s="67">
        <v>4390</v>
      </c>
      <c r="B127" s="71" t="s">
        <v>271</v>
      </c>
      <c r="C127" s="91">
        <f>SUM(C128:C134)</f>
        <v>0.25</v>
      </c>
      <c r="D127" s="91">
        <f>SUM(D128:D134)</f>
        <v>2.17</v>
      </c>
    </row>
    <row r="128" spans="1:4" x14ac:dyDescent="0.2">
      <c r="A128" s="72">
        <v>4392</v>
      </c>
      <c r="B128" s="73" t="s">
        <v>272</v>
      </c>
      <c r="C128" s="92">
        <v>0</v>
      </c>
      <c r="D128" s="92">
        <v>0</v>
      </c>
    </row>
    <row r="129" spans="1:4" x14ac:dyDescent="0.2">
      <c r="A129" s="72">
        <v>4393</v>
      </c>
      <c r="B129" s="73" t="s">
        <v>431</v>
      </c>
      <c r="C129" s="92">
        <v>0</v>
      </c>
      <c r="D129" s="92">
        <v>0</v>
      </c>
    </row>
    <row r="130" spans="1:4" x14ac:dyDescent="0.2">
      <c r="A130" s="72">
        <v>4394</v>
      </c>
      <c r="B130" s="73" t="s">
        <v>273</v>
      </c>
      <c r="C130" s="92">
        <v>0</v>
      </c>
      <c r="D130" s="92">
        <v>0</v>
      </c>
    </row>
    <row r="131" spans="1:4" x14ac:dyDescent="0.2">
      <c r="A131" s="72">
        <v>4395</v>
      </c>
      <c r="B131" s="73" t="s">
        <v>274</v>
      </c>
      <c r="C131" s="92">
        <v>0</v>
      </c>
      <c r="D131" s="92">
        <v>0</v>
      </c>
    </row>
    <row r="132" spans="1:4" x14ac:dyDescent="0.2">
      <c r="A132" s="72">
        <v>4396</v>
      </c>
      <c r="B132" s="73" t="s">
        <v>275</v>
      </c>
      <c r="C132" s="92">
        <v>0</v>
      </c>
      <c r="D132" s="92">
        <v>0</v>
      </c>
    </row>
    <row r="133" spans="1:4" x14ac:dyDescent="0.2">
      <c r="A133" s="72">
        <v>4397</v>
      </c>
      <c r="B133" s="73" t="s">
        <v>432</v>
      </c>
      <c r="C133" s="92">
        <v>0</v>
      </c>
      <c r="D133" s="92">
        <v>0</v>
      </c>
    </row>
    <row r="134" spans="1:4" x14ac:dyDescent="0.2">
      <c r="A134" s="115">
        <v>4399</v>
      </c>
      <c r="B134" s="118" t="s">
        <v>271</v>
      </c>
      <c r="C134" s="125">
        <v>0.25</v>
      </c>
      <c r="D134" s="125">
        <v>2.17</v>
      </c>
    </row>
    <row r="135" spans="1:4" x14ac:dyDescent="0.2">
      <c r="A135" s="65">
        <v>1120</v>
      </c>
      <c r="B135" s="70" t="s">
        <v>529</v>
      </c>
      <c r="C135" s="28">
        <f>SUM(C136:C144)</f>
        <v>0</v>
      </c>
      <c r="D135" s="28">
        <f>SUM(D136:D144)</f>
        <v>30507</v>
      </c>
    </row>
    <row r="136" spans="1:4" x14ac:dyDescent="0.2">
      <c r="A136" s="62">
        <v>1124</v>
      </c>
      <c r="B136" s="120" t="s">
        <v>530</v>
      </c>
      <c r="C136" s="128">
        <v>0</v>
      </c>
      <c r="D136" s="27">
        <v>0</v>
      </c>
    </row>
    <row r="137" spans="1:4" x14ac:dyDescent="0.2">
      <c r="A137" s="62">
        <v>1124</v>
      </c>
      <c r="B137" s="120" t="s">
        <v>531</v>
      </c>
      <c r="C137" s="128">
        <v>0</v>
      </c>
      <c r="D137" s="27">
        <v>0</v>
      </c>
    </row>
    <row r="138" spans="1:4" x14ac:dyDescent="0.2">
      <c r="A138" s="62">
        <v>1124</v>
      </c>
      <c r="B138" s="120" t="s">
        <v>532</v>
      </c>
      <c r="C138" s="128">
        <v>0</v>
      </c>
      <c r="D138" s="27">
        <v>0</v>
      </c>
    </row>
    <row r="139" spans="1:4" x14ac:dyDescent="0.2">
      <c r="A139" s="62">
        <v>1124</v>
      </c>
      <c r="B139" s="120" t="s">
        <v>533</v>
      </c>
      <c r="C139" s="128">
        <v>0</v>
      </c>
      <c r="D139" s="27">
        <v>0</v>
      </c>
    </row>
    <row r="140" spans="1:4" x14ac:dyDescent="0.2">
      <c r="A140" s="62">
        <v>1124</v>
      </c>
      <c r="B140" s="120" t="s">
        <v>534</v>
      </c>
      <c r="C140" s="27">
        <v>0</v>
      </c>
      <c r="D140" s="27">
        <v>0</v>
      </c>
    </row>
    <row r="141" spans="1:4" x14ac:dyDescent="0.2">
      <c r="A141" s="62">
        <v>1124</v>
      </c>
      <c r="B141" s="120" t="s">
        <v>535</v>
      </c>
      <c r="C141" s="27">
        <v>0</v>
      </c>
      <c r="D141" s="27">
        <v>0</v>
      </c>
    </row>
    <row r="142" spans="1:4" x14ac:dyDescent="0.2">
      <c r="A142" s="62">
        <v>1122</v>
      </c>
      <c r="B142" s="120" t="s">
        <v>536</v>
      </c>
      <c r="C142" s="27">
        <v>0</v>
      </c>
      <c r="D142" s="27">
        <v>0</v>
      </c>
    </row>
    <row r="143" spans="1:4" x14ac:dyDescent="0.2">
      <c r="A143" s="62">
        <v>1122</v>
      </c>
      <c r="B143" s="120" t="s">
        <v>537</v>
      </c>
      <c r="C143" s="128">
        <v>0</v>
      </c>
      <c r="D143" s="27">
        <v>30507</v>
      </c>
    </row>
    <row r="144" spans="1:4" x14ac:dyDescent="0.2">
      <c r="A144" s="62">
        <v>1122</v>
      </c>
      <c r="B144" s="120" t="s">
        <v>538</v>
      </c>
      <c r="C144" s="27">
        <v>0</v>
      </c>
      <c r="D144" s="27">
        <v>0</v>
      </c>
    </row>
    <row r="145" spans="1:4" x14ac:dyDescent="0.2">
      <c r="A145" s="62"/>
      <c r="B145" s="74" t="s">
        <v>539</v>
      </c>
      <c r="C145" s="28">
        <f>C48+C49+C103-C109-C112</f>
        <v>21776395.809999999</v>
      </c>
      <c r="D145" s="28">
        <f>D48+D49+D103-D109-D112</f>
        <v>6866661.2300000004</v>
      </c>
    </row>
    <row r="147" spans="1:4" x14ac:dyDescent="0.2">
      <c r="B147" s="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34" right="0.25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E29" sqref="E29"/>
    </sheetView>
  </sheetViews>
  <sheetFormatPr baseColWidth="10" defaultColWidth="11.42578125" defaultRowHeight="12.75" x14ac:dyDescent="0.2"/>
  <cols>
    <col min="1" max="1" width="3.28515625" style="78" customWidth="1"/>
    <col min="2" max="2" width="63.140625" style="78" customWidth="1"/>
    <col min="3" max="3" width="17.7109375" style="78" customWidth="1"/>
    <col min="4" max="16384" width="11.42578125" style="78"/>
  </cols>
  <sheetData>
    <row r="1" spans="1:3" s="129" customFormat="1" ht="18" customHeight="1" x14ac:dyDescent="0.25">
      <c r="A1" s="182" t="s">
        <v>601</v>
      </c>
      <c r="B1" s="183"/>
      <c r="C1" s="184"/>
    </row>
    <row r="2" spans="1:3" s="129" customFormat="1" ht="18" customHeight="1" x14ac:dyDescent="0.25">
      <c r="A2" s="185" t="s">
        <v>506</v>
      </c>
      <c r="B2" s="186"/>
      <c r="C2" s="187"/>
    </row>
    <row r="3" spans="1:3" s="129" customFormat="1" ht="18" customHeight="1" x14ac:dyDescent="0.25">
      <c r="A3" s="185" t="s">
        <v>602</v>
      </c>
      <c r="B3" s="186"/>
      <c r="C3" s="187"/>
    </row>
    <row r="4" spans="1:3" s="130" customFormat="1" ht="18" customHeight="1" x14ac:dyDescent="0.2">
      <c r="A4" s="188" t="s">
        <v>507</v>
      </c>
      <c r="B4" s="189"/>
      <c r="C4" s="190"/>
    </row>
    <row r="5" spans="1:3" s="130" customFormat="1" ht="18" customHeight="1" x14ac:dyDescent="0.2">
      <c r="A5" s="191" t="s">
        <v>406</v>
      </c>
      <c r="B5" s="192"/>
      <c r="C5" s="131">
        <v>2024</v>
      </c>
    </row>
    <row r="6" spans="1:3" x14ac:dyDescent="0.2">
      <c r="A6" s="75" t="s">
        <v>435</v>
      </c>
      <c r="B6" s="75"/>
      <c r="C6" s="32">
        <v>50348417.049999997</v>
      </c>
    </row>
    <row r="7" spans="1:3" x14ac:dyDescent="0.2">
      <c r="A7" s="77"/>
      <c r="B7" s="132"/>
      <c r="C7" s="133"/>
    </row>
    <row r="8" spans="1:3" x14ac:dyDescent="0.2">
      <c r="A8" s="134" t="s">
        <v>436</v>
      </c>
      <c r="B8" s="134"/>
      <c r="C8" s="135">
        <f>SUM(C9:C14)</f>
        <v>0.25</v>
      </c>
    </row>
    <row r="9" spans="1:3" x14ac:dyDescent="0.2">
      <c r="A9" s="136" t="s">
        <v>437</v>
      </c>
      <c r="B9" s="137" t="s">
        <v>261</v>
      </c>
      <c r="C9" s="93">
        <v>0</v>
      </c>
    </row>
    <row r="10" spans="1:3" x14ac:dyDescent="0.2">
      <c r="A10" s="79" t="s">
        <v>438</v>
      </c>
      <c r="B10" s="138" t="s">
        <v>447</v>
      </c>
      <c r="C10" s="93">
        <v>0</v>
      </c>
    </row>
    <row r="11" spans="1:3" ht="25.5" x14ac:dyDescent="0.2">
      <c r="A11" s="79" t="s">
        <v>439</v>
      </c>
      <c r="B11" s="138" t="s">
        <v>269</v>
      </c>
      <c r="C11" s="93">
        <v>0</v>
      </c>
    </row>
    <row r="12" spans="1:3" x14ac:dyDescent="0.2">
      <c r="A12" s="79" t="s">
        <v>440</v>
      </c>
      <c r="B12" s="138" t="s">
        <v>270</v>
      </c>
      <c r="C12" s="93">
        <v>0</v>
      </c>
    </row>
    <row r="13" spans="1:3" x14ac:dyDescent="0.2">
      <c r="A13" s="79" t="s">
        <v>441</v>
      </c>
      <c r="B13" s="138" t="s">
        <v>271</v>
      </c>
      <c r="C13" s="93">
        <v>0</v>
      </c>
    </row>
    <row r="14" spans="1:3" x14ac:dyDescent="0.2">
      <c r="A14" s="139" t="s">
        <v>442</v>
      </c>
      <c r="B14" s="140" t="s">
        <v>443</v>
      </c>
      <c r="C14" s="93">
        <v>0.25</v>
      </c>
    </row>
    <row r="15" spans="1:3" x14ac:dyDescent="0.2">
      <c r="A15" s="77"/>
      <c r="B15" s="141"/>
      <c r="C15" s="142"/>
    </row>
    <row r="16" spans="1:3" x14ac:dyDescent="0.2">
      <c r="A16" s="134" t="s">
        <v>598</v>
      </c>
      <c r="B16" s="132"/>
      <c r="C16" s="135">
        <f>SUM(C17:C19)</f>
        <v>10400255</v>
      </c>
    </row>
    <row r="17" spans="1:3" x14ac:dyDescent="0.2">
      <c r="A17" s="143">
        <v>3.1</v>
      </c>
      <c r="B17" s="138" t="s">
        <v>446</v>
      </c>
      <c r="C17" s="93">
        <v>0</v>
      </c>
    </row>
    <row r="18" spans="1:3" x14ac:dyDescent="0.2">
      <c r="A18" s="80">
        <v>3.2</v>
      </c>
      <c r="B18" s="138" t="s">
        <v>444</v>
      </c>
      <c r="C18" s="93">
        <v>0</v>
      </c>
    </row>
    <row r="19" spans="1:3" x14ac:dyDescent="0.2">
      <c r="A19" s="80">
        <v>3.3</v>
      </c>
      <c r="B19" s="140" t="s">
        <v>445</v>
      </c>
      <c r="C19" s="144">
        <v>10400255</v>
      </c>
    </row>
    <row r="20" spans="1:3" x14ac:dyDescent="0.2">
      <c r="A20" s="77"/>
      <c r="B20" s="145"/>
      <c r="C20" s="88"/>
    </row>
    <row r="21" spans="1:3" x14ac:dyDescent="0.2">
      <c r="A21" s="81" t="s">
        <v>549</v>
      </c>
      <c r="B21" s="81"/>
      <c r="C21" s="32">
        <f>C6+C8-C16</f>
        <v>39948162.299999997</v>
      </c>
    </row>
    <row r="23" spans="1:3" x14ac:dyDescent="0.2">
      <c r="B23" s="3" t="s">
        <v>518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2"/>
  <sheetViews>
    <sheetView showGridLines="0" topLeftCell="A4" workbookViewId="0">
      <selection activeCell="E16" sqref="E16"/>
    </sheetView>
  </sheetViews>
  <sheetFormatPr baseColWidth="10" defaultColWidth="11.42578125" defaultRowHeight="12.75" x14ac:dyDescent="0.2"/>
  <cols>
    <col min="1" max="1" width="3.7109375" style="78" customWidth="1"/>
    <col min="2" max="2" width="62.140625" style="78" customWidth="1"/>
    <col min="3" max="3" width="17.7109375" style="78" customWidth="1"/>
    <col min="4" max="16384" width="11.42578125" style="78"/>
  </cols>
  <sheetData>
    <row r="1" spans="1:5" s="146" customFormat="1" ht="18.95" customHeight="1" x14ac:dyDescent="0.25">
      <c r="A1" s="193" t="s">
        <v>601</v>
      </c>
      <c r="B1" s="194"/>
      <c r="C1" s="195"/>
    </row>
    <row r="2" spans="1:5" s="146" customFormat="1" ht="18.95" customHeight="1" x14ac:dyDescent="0.25">
      <c r="A2" s="196" t="s">
        <v>508</v>
      </c>
      <c r="B2" s="197"/>
      <c r="C2" s="198"/>
    </row>
    <row r="3" spans="1:5" s="146" customFormat="1" ht="18.95" customHeight="1" x14ac:dyDescent="0.25">
      <c r="A3" s="196" t="s">
        <v>602</v>
      </c>
      <c r="B3" s="197"/>
      <c r="C3" s="198"/>
    </row>
    <row r="4" spans="1:5" x14ac:dyDescent="0.2">
      <c r="A4" s="188" t="s">
        <v>507</v>
      </c>
      <c r="B4" s="189"/>
      <c r="C4" s="190"/>
    </row>
    <row r="5" spans="1:5" ht="22.15" customHeight="1" x14ac:dyDescent="0.2">
      <c r="A5" s="199" t="s">
        <v>406</v>
      </c>
      <c r="B5" s="200"/>
      <c r="C5" s="131">
        <v>2024</v>
      </c>
    </row>
    <row r="6" spans="1:5" x14ac:dyDescent="0.2">
      <c r="A6" s="82" t="s">
        <v>448</v>
      </c>
      <c r="B6" s="75"/>
      <c r="C6" s="33">
        <v>28948441.100000001</v>
      </c>
    </row>
    <row r="7" spans="1:5" x14ac:dyDescent="0.2">
      <c r="A7" s="83"/>
      <c r="B7" s="132"/>
      <c r="C7" s="147"/>
    </row>
    <row r="8" spans="1:5" x14ac:dyDescent="0.2">
      <c r="A8" s="134" t="s">
        <v>449</v>
      </c>
      <c r="B8" s="148"/>
      <c r="C8" s="135">
        <f>SUM(C9:C29)</f>
        <v>376419.86</v>
      </c>
    </row>
    <row r="9" spans="1:5" x14ac:dyDescent="0.2">
      <c r="A9" s="149">
        <v>2.1</v>
      </c>
      <c r="B9" s="150" t="s">
        <v>289</v>
      </c>
      <c r="C9" s="151">
        <v>0</v>
      </c>
    </row>
    <row r="10" spans="1:5" x14ac:dyDescent="0.2">
      <c r="A10" s="149">
        <v>2.2000000000000002</v>
      </c>
      <c r="B10" s="150" t="s">
        <v>286</v>
      </c>
      <c r="C10" s="151">
        <v>0</v>
      </c>
    </row>
    <row r="11" spans="1:5" x14ac:dyDescent="0.2">
      <c r="A11" s="152">
        <v>2.2999999999999998</v>
      </c>
      <c r="B11" s="153" t="s">
        <v>158</v>
      </c>
      <c r="C11" s="151">
        <v>65225.599999999999</v>
      </c>
    </row>
    <row r="12" spans="1:5" x14ac:dyDescent="0.2">
      <c r="A12" s="152">
        <v>2.4</v>
      </c>
      <c r="B12" s="153" t="s">
        <v>159</v>
      </c>
      <c r="C12" s="151">
        <v>98814.64</v>
      </c>
    </row>
    <row r="13" spans="1:5" x14ac:dyDescent="0.2">
      <c r="A13" s="152">
        <v>2.5</v>
      </c>
      <c r="B13" s="153" t="s">
        <v>160</v>
      </c>
      <c r="C13" s="151">
        <v>0</v>
      </c>
    </row>
    <row r="14" spans="1:5" x14ac:dyDescent="0.2">
      <c r="A14" s="152">
        <v>2.6</v>
      </c>
      <c r="B14" s="153" t="s">
        <v>161</v>
      </c>
      <c r="C14" s="151">
        <v>0</v>
      </c>
    </row>
    <row r="15" spans="1:5" x14ac:dyDescent="0.2">
      <c r="A15" s="152">
        <v>2.7</v>
      </c>
      <c r="B15" s="153" t="s">
        <v>162</v>
      </c>
      <c r="C15" s="151">
        <v>0</v>
      </c>
    </row>
    <row r="16" spans="1:5" x14ac:dyDescent="0.2">
      <c r="A16" s="152">
        <v>2.8</v>
      </c>
      <c r="B16" s="153" t="s">
        <v>163</v>
      </c>
      <c r="C16" s="151">
        <v>212379.62</v>
      </c>
      <c r="E16" s="169"/>
    </row>
    <row r="17" spans="1:3" x14ac:dyDescent="0.2">
      <c r="A17" s="152">
        <v>2.9</v>
      </c>
      <c r="B17" s="153" t="s">
        <v>165</v>
      </c>
      <c r="C17" s="151">
        <v>0</v>
      </c>
    </row>
    <row r="18" spans="1:3" x14ac:dyDescent="0.2">
      <c r="A18" s="152" t="s">
        <v>450</v>
      </c>
      <c r="B18" s="153" t="s">
        <v>451</v>
      </c>
      <c r="C18" s="151">
        <v>0</v>
      </c>
    </row>
    <row r="19" spans="1:3" x14ac:dyDescent="0.2">
      <c r="A19" s="152" t="s">
        <v>476</v>
      </c>
      <c r="B19" s="153" t="s">
        <v>167</v>
      </c>
      <c r="C19" s="151">
        <v>0</v>
      </c>
    </row>
    <row r="20" spans="1:3" x14ac:dyDescent="0.2">
      <c r="A20" s="152" t="s">
        <v>477</v>
      </c>
      <c r="B20" s="153" t="s">
        <v>452</v>
      </c>
      <c r="C20" s="151">
        <v>0</v>
      </c>
    </row>
    <row r="21" spans="1:3" x14ac:dyDescent="0.2">
      <c r="A21" s="152" t="s">
        <v>478</v>
      </c>
      <c r="B21" s="153" t="s">
        <v>453</v>
      </c>
      <c r="C21" s="151">
        <v>0</v>
      </c>
    </row>
    <row r="22" spans="1:3" x14ac:dyDescent="0.2">
      <c r="A22" s="152" t="s">
        <v>479</v>
      </c>
      <c r="B22" s="153" t="s">
        <v>454</v>
      </c>
      <c r="C22" s="151">
        <v>0</v>
      </c>
    </row>
    <row r="23" spans="1:3" x14ac:dyDescent="0.2">
      <c r="A23" s="152" t="s">
        <v>455</v>
      </c>
      <c r="B23" s="153" t="s">
        <v>456</v>
      </c>
      <c r="C23" s="151">
        <v>0</v>
      </c>
    </row>
    <row r="24" spans="1:3" x14ac:dyDescent="0.2">
      <c r="A24" s="152" t="s">
        <v>457</v>
      </c>
      <c r="B24" s="153" t="s">
        <v>458</v>
      </c>
      <c r="C24" s="151">
        <v>0</v>
      </c>
    </row>
    <row r="25" spans="1:3" x14ac:dyDescent="0.2">
      <c r="A25" s="152" t="s">
        <v>459</v>
      </c>
      <c r="B25" s="153" t="s">
        <v>460</v>
      </c>
      <c r="C25" s="151">
        <v>0</v>
      </c>
    </row>
    <row r="26" spans="1:3" x14ac:dyDescent="0.2">
      <c r="A26" s="152" t="s">
        <v>461</v>
      </c>
      <c r="B26" s="153" t="s">
        <v>462</v>
      </c>
      <c r="C26" s="151">
        <v>0</v>
      </c>
    </row>
    <row r="27" spans="1:3" x14ac:dyDescent="0.2">
      <c r="A27" s="152" t="s">
        <v>463</v>
      </c>
      <c r="B27" s="153" t="s">
        <v>464</v>
      </c>
      <c r="C27" s="151">
        <v>0</v>
      </c>
    </row>
    <row r="28" spans="1:3" x14ac:dyDescent="0.2">
      <c r="A28" s="152" t="s">
        <v>465</v>
      </c>
      <c r="B28" s="153" t="s">
        <v>466</v>
      </c>
      <c r="C28" s="151">
        <v>0</v>
      </c>
    </row>
    <row r="29" spans="1:3" x14ac:dyDescent="0.2">
      <c r="A29" s="152" t="s">
        <v>467</v>
      </c>
      <c r="B29" s="150" t="s">
        <v>468</v>
      </c>
      <c r="C29" s="151">
        <v>0</v>
      </c>
    </row>
    <row r="30" spans="1:3" x14ac:dyDescent="0.2">
      <c r="A30" s="154"/>
      <c r="B30" s="155"/>
      <c r="C30" s="156"/>
    </row>
    <row r="31" spans="1:3" x14ac:dyDescent="0.2">
      <c r="A31" s="157" t="s">
        <v>469</v>
      </c>
      <c r="B31" s="158"/>
      <c r="C31" s="159">
        <f>SUM(C32:C38)</f>
        <v>0.61</v>
      </c>
    </row>
    <row r="32" spans="1:3" ht="25.5" x14ac:dyDescent="0.2">
      <c r="A32" s="152" t="s">
        <v>470</v>
      </c>
      <c r="B32" s="153" t="s">
        <v>358</v>
      </c>
      <c r="C32" s="151">
        <v>0</v>
      </c>
    </row>
    <row r="33" spans="1:3" x14ac:dyDescent="0.2">
      <c r="A33" s="152" t="s">
        <v>471</v>
      </c>
      <c r="B33" s="153" t="s">
        <v>40</v>
      </c>
      <c r="C33" s="151">
        <v>0</v>
      </c>
    </row>
    <row r="34" spans="1:3" x14ac:dyDescent="0.2">
      <c r="A34" s="152" t="s">
        <v>472</v>
      </c>
      <c r="B34" s="153" t="s">
        <v>368</v>
      </c>
      <c r="C34" s="151">
        <v>0</v>
      </c>
    </row>
    <row r="35" spans="1:3" x14ac:dyDescent="0.2">
      <c r="A35" s="152" t="s">
        <v>473</v>
      </c>
      <c r="B35" s="153" t="s">
        <v>374</v>
      </c>
      <c r="C35" s="151">
        <v>0.61</v>
      </c>
    </row>
    <row r="36" spans="1:3" x14ac:dyDescent="0.2">
      <c r="A36" s="152" t="s">
        <v>474</v>
      </c>
      <c r="B36" s="153" t="s">
        <v>382</v>
      </c>
      <c r="C36" s="151">
        <v>0</v>
      </c>
    </row>
    <row r="37" spans="1:3" x14ac:dyDescent="0.2">
      <c r="A37" s="152" t="s">
        <v>551</v>
      </c>
      <c r="B37" s="153" t="s">
        <v>599</v>
      </c>
      <c r="C37" s="151">
        <v>0</v>
      </c>
    </row>
    <row r="38" spans="1:3" x14ac:dyDescent="0.2">
      <c r="A38" s="152" t="s">
        <v>552</v>
      </c>
      <c r="B38" s="150" t="s">
        <v>475</v>
      </c>
      <c r="C38" s="160">
        <v>0</v>
      </c>
    </row>
    <row r="39" spans="1:3" x14ac:dyDescent="0.2">
      <c r="A39" s="83"/>
      <c r="B39" s="161"/>
      <c r="C39" s="162"/>
    </row>
    <row r="40" spans="1:3" x14ac:dyDescent="0.2">
      <c r="A40" s="84" t="s">
        <v>550</v>
      </c>
      <c r="B40" s="75"/>
      <c r="C40" s="32">
        <f>C6-C8+C31</f>
        <v>28572021.850000001</v>
      </c>
    </row>
    <row r="42" spans="1:3" x14ac:dyDescent="0.2">
      <c r="B42" s="3" t="s">
        <v>518</v>
      </c>
    </row>
  </sheetData>
  <mergeCells count="5"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topLeftCell="A22" zoomScale="120" zoomScaleNormal="120" workbookViewId="0">
      <selection sqref="A1:H58"/>
    </sheetView>
  </sheetViews>
  <sheetFormatPr baseColWidth="10" defaultColWidth="9.140625" defaultRowHeight="12.75" x14ac:dyDescent="0.2"/>
  <cols>
    <col min="1" max="1" width="10" style="58" customWidth="1"/>
    <col min="2" max="2" width="55.140625" style="58" customWidth="1"/>
    <col min="3" max="3" width="17.42578125" style="58" bestFit="1" customWidth="1"/>
    <col min="4" max="4" width="15.28515625" style="58" customWidth="1"/>
    <col min="5" max="5" width="15.85546875" style="58" customWidth="1"/>
    <col min="6" max="6" width="14.5703125" style="58" customWidth="1"/>
    <col min="7" max="7" width="20.5703125" style="58" customWidth="1"/>
    <col min="8" max="10" width="20.28515625" style="58" customWidth="1"/>
    <col min="11" max="16384" width="9.140625" style="58"/>
  </cols>
  <sheetData>
    <row r="1" spans="1:10" ht="18.95" customHeight="1" x14ac:dyDescent="0.2">
      <c r="A1" s="181" t="s">
        <v>601</v>
      </c>
      <c r="B1" s="202"/>
      <c r="C1" s="202"/>
      <c r="D1" s="202"/>
      <c r="E1" s="202"/>
      <c r="F1" s="202"/>
      <c r="G1" s="56" t="s">
        <v>498</v>
      </c>
      <c r="H1" s="57">
        <v>2024</v>
      </c>
    </row>
    <row r="2" spans="1:10" ht="18.95" customHeight="1" x14ac:dyDescent="0.2">
      <c r="A2" s="181" t="s">
        <v>509</v>
      </c>
      <c r="B2" s="202"/>
      <c r="C2" s="202"/>
      <c r="D2" s="202"/>
      <c r="E2" s="202"/>
      <c r="F2" s="202"/>
      <c r="G2" s="56" t="s">
        <v>499</v>
      </c>
      <c r="H2" s="57" t="s">
        <v>501</v>
      </c>
    </row>
    <row r="3" spans="1:10" ht="18.95" customHeight="1" x14ac:dyDescent="0.2">
      <c r="A3" s="203" t="s">
        <v>602</v>
      </c>
      <c r="B3" s="204"/>
      <c r="C3" s="204"/>
      <c r="D3" s="204"/>
      <c r="E3" s="204"/>
      <c r="F3" s="204"/>
      <c r="G3" s="56" t="s">
        <v>500</v>
      </c>
      <c r="H3" s="57">
        <v>3</v>
      </c>
    </row>
    <row r="4" spans="1:10" x14ac:dyDescent="0.2">
      <c r="A4" s="203" t="str">
        <f>'Notas a los Edos Financieros'!A4</f>
        <v>(Cifras en Pesos)</v>
      </c>
      <c r="B4" s="204"/>
      <c r="C4" s="204"/>
      <c r="D4" s="204"/>
      <c r="E4" s="204"/>
      <c r="F4" s="204"/>
      <c r="G4" s="163"/>
      <c r="H4" s="163"/>
    </row>
    <row r="5" spans="1:10" x14ac:dyDescent="0.2">
      <c r="A5" s="59" t="s">
        <v>116</v>
      </c>
      <c r="B5" s="60"/>
      <c r="C5" s="60"/>
      <c r="D5" s="60"/>
      <c r="E5" s="60"/>
      <c r="F5" s="60"/>
      <c r="G5" s="60"/>
      <c r="H5" s="60"/>
    </row>
    <row r="8" spans="1:10" x14ac:dyDescent="0.2">
      <c r="A8" s="61" t="s">
        <v>86</v>
      </c>
      <c r="B8" s="61" t="s">
        <v>406</v>
      </c>
      <c r="C8" s="61" t="s">
        <v>110</v>
      </c>
      <c r="D8" s="61" t="s">
        <v>407</v>
      </c>
      <c r="E8" s="61" t="s">
        <v>408</v>
      </c>
      <c r="F8" s="61" t="s">
        <v>109</v>
      </c>
      <c r="G8" s="61" t="s">
        <v>79</v>
      </c>
      <c r="H8" s="61" t="s">
        <v>111</v>
      </c>
      <c r="I8" s="61" t="s">
        <v>112</v>
      </c>
      <c r="J8" s="61" t="s">
        <v>113</v>
      </c>
    </row>
    <row r="9" spans="1:10" s="66" customFormat="1" x14ac:dyDescent="0.2">
      <c r="A9" s="65">
        <v>7000</v>
      </c>
      <c r="B9" s="66" t="s">
        <v>80</v>
      </c>
    </row>
    <row r="10" spans="1:10" x14ac:dyDescent="0.2">
      <c r="A10" s="58">
        <v>7110</v>
      </c>
      <c r="B10" s="58" t="s">
        <v>79</v>
      </c>
      <c r="C10" s="26">
        <v>0</v>
      </c>
      <c r="D10" s="26">
        <v>0</v>
      </c>
      <c r="E10" s="26">
        <v>0</v>
      </c>
      <c r="F10" s="26">
        <f>C10+D10+E10</f>
        <v>0</v>
      </c>
    </row>
    <row r="11" spans="1:10" x14ac:dyDescent="0.2">
      <c r="A11" s="58">
        <v>7120</v>
      </c>
      <c r="B11" s="58" t="s">
        <v>78</v>
      </c>
      <c r="C11" s="26">
        <v>0</v>
      </c>
      <c r="D11" s="26">
        <v>0</v>
      </c>
      <c r="E11" s="26">
        <v>0</v>
      </c>
      <c r="F11" s="26">
        <f t="shared" ref="F11:F34" si="0">C11+D11+E11</f>
        <v>0</v>
      </c>
    </row>
    <row r="12" spans="1:10" x14ac:dyDescent="0.2">
      <c r="A12" s="58">
        <v>7130</v>
      </c>
      <c r="B12" s="58" t="s">
        <v>77</v>
      </c>
      <c r="C12" s="26">
        <v>0</v>
      </c>
      <c r="D12" s="26">
        <v>0</v>
      </c>
      <c r="E12" s="26">
        <v>0</v>
      </c>
      <c r="F12" s="26">
        <f t="shared" si="0"/>
        <v>0</v>
      </c>
    </row>
    <row r="13" spans="1:10" x14ac:dyDescent="0.2">
      <c r="A13" s="58">
        <v>7140</v>
      </c>
      <c r="B13" s="58" t="s">
        <v>76</v>
      </c>
      <c r="C13" s="26">
        <v>0</v>
      </c>
      <c r="D13" s="26">
        <v>0</v>
      </c>
      <c r="E13" s="26">
        <v>0</v>
      </c>
      <c r="F13" s="26">
        <f t="shared" si="0"/>
        <v>0</v>
      </c>
    </row>
    <row r="14" spans="1:10" x14ac:dyDescent="0.2">
      <c r="A14" s="58">
        <v>7150</v>
      </c>
      <c r="B14" s="58" t="s">
        <v>75</v>
      </c>
      <c r="C14" s="26">
        <v>0</v>
      </c>
      <c r="D14" s="26">
        <v>0</v>
      </c>
      <c r="E14" s="26">
        <v>0</v>
      </c>
      <c r="F14" s="26">
        <f t="shared" si="0"/>
        <v>0</v>
      </c>
    </row>
    <row r="15" spans="1:10" x14ac:dyDescent="0.2">
      <c r="A15" s="58">
        <v>7160</v>
      </c>
      <c r="B15" s="58" t="s">
        <v>74</v>
      </c>
      <c r="C15" s="26">
        <v>0</v>
      </c>
      <c r="D15" s="26">
        <v>0</v>
      </c>
      <c r="E15" s="26">
        <v>0</v>
      </c>
      <c r="F15" s="26">
        <f t="shared" si="0"/>
        <v>0</v>
      </c>
    </row>
    <row r="16" spans="1:10" x14ac:dyDescent="0.2">
      <c r="A16" s="58">
        <v>7210</v>
      </c>
      <c r="B16" s="58" t="s">
        <v>73</v>
      </c>
      <c r="C16" s="26">
        <v>0</v>
      </c>
      <c r="D16" s="26">
        <v>0</v>
      </c>
      <c r="E16" s="26">
        <v>0</v>
      </c>
      <c r="F16" s="26">
        <f t="shared" si="0"/>
        <v>0</v>
      </c>
    </row>
    <row r="17" spans="1:6" x14ac:dyDescent="0.2">
      <c r="A17" s="58">
        <v>7220</v>
      </c>
      <c r="B17" s="58" t="s">
        <v>72</v>
      </c>
      <c r="C17" s="26">
        <v>0</v>
      </c>
      <c r="D17" s="26">
        <v>0</v>
      </c>
      <c r="E17" s="26">
        <v>0</v>
      </c>
      <c r="F17" s="26">
        <f t="shared" si="0"/>
        <v>0</v>
      </c>
    </row>
    <row r="18" spans="1:6" x14ac:dyDescent="0.2">
      <c r="A18" s="58">
        <v>7230</v>
      </c>
      <c r="B18" s="58" t="s">
        <v>71</v>
      </c>
      <c r="C18" s="26">
        <v>0</v>
      </c>
      <c r="D18" s="26">
        <v>0</v>
      </c>
      <c r="E18" s="26">
        <v>0</v>
      </c>
      <c r="F18" s="26">
        <f t="shared" si="0"/>
        <v>0</v>
      </c>
    </row>
    <row r="19" spans="1:6" x14ac:dyDescent="0.2">
      <c r="A19" s="58">
        <v>7240</v>
      </c>
      <c r="B19" s="58" t="s">
        <v>70</v>
      </c>
      <c r="C19" s="26">
        <v>0</v>
      </c>
      <c r="D19" s="26">
        <v>0</v>
      </c>
      <c r="E19" s="26">
        <v>0</v>
      </c>
      <c r="F19" s="26">
        <f t="shared" si="0"/>
        <v>0</v>
      </c>
    </row>
    <row r="20" spans="1:6" x14ac:dyDescent="0.2">
      <c r="A20" s="58">
        <v>7250</v>
      </c>
      <c r="B20" s="58" t="s">
        <v>69</v>
      </c>
      <c r="C20" s="26">
        <v>0</v>
      </c>
      <c r="D20" s="26">
        <v>0</v>
      </c>
      <c r="E20" s="26">
        <v>0</v>
      </c>
      <c r="F20" s="26">
        <f t="shared" si="0"/>
        <v>0</v>
      </c>
    </row>
    <row r="21" spans="1:6" x14ac:dyDescent="0.2">
      <c r="A21" s="58">
        <v>7260</v>
      </c>
      <c r="B21" s="58" t="s">
        <v>68</v>
      </c>
      <c r="C21" s="26">
        <v>0</v>
      </c>
      <c r="D21" s="26">
        <v>0</v>
      </c>
      <c r="E21" s="26">
        <v>0</v>
      </c>
      <c r="F21" s="26">
        <f t="shared" si="0"/>
        <v>0</v>
      </c>
    </row>
    <row r="22" spans="1:6" x14ac:dyDescent="0.2">
      <c r="A22" s="58">
        <v>7310</v>
      </c>
      <c r="B22" s="58" t="s">
        <v>67</v>
      </c>
      <c r="C22" s="26">
        <v>0</v>
      </c>
      <c r="D22" s="26">
        <v>0</v>
      </c>
      <c r="E22" s="26">
        <v>0</v>
      </c>
      <c r="F22" s="26">
        <f t="shared" si="0"/>
        <v>0</v>
      </c>
    </row>
    <row r="23" spans="1:6" x14ac:dyDescent="0.2">
      <c r="A23" s="58">
        <v>7320</v>
      </c>
      <c r="B23" s="58" t="s">
        <v>66</v>
      </c>
      <c r="C23" s="26">
        <v>0</v>
      </c>
      <c r="D23" s="26">
        <v>0</v>
      </c>
      <c r="E23" s="26">
        <v>0</v>
      </c>
      <c r="F23" s="26">
        <f t="shared" si="0"/>
        <v>0</v>
      </c>
    </row>
    <row r="24" spans="1:6" x14ac:dyDescent="0.2">
      <c r="A24" s="58">
        <v>7330</v>
      </c>
      <c r="B24" s="58" t="s">
        <v>65</v>
      </c>
      <c r="C24" s="26">
        <v>0</v>
      </c>
      <c r="D24" s="26">
        <v>0</v>
      </c>
      <c r="E24" s="26">
        <v>0</v>
      </c>
      <c r="F24" s="26">
        <f t="shared" si="0"/>
        <v>0</v>
      </c>
    </row>
    <row r="25" spans="1:6" x14ac:dyDescent="0.2">
      <c r="A25" s="58">
        <v>7340</v>
      </c>
      <c r="B25" s="58" t="s">
        <v>64</v>
      </c>
      <c r="C25" s="26">
        <v>0</v>
      </c>
      <c r="D25" s="26">
        <v>0</v>
      </c>
      <c r="E25" s="26">
        <v>0</v>
      </c>
      <c r="F25" s="26">
        <f t="shared" si="0"/>
        <v>0</v>
      </c>
    </row>
    <row r="26" spans="1:6" x14ac:dyDescent="0.2">
      <c r="A26" s="58">
        <v>7350</v>
      </c>
      <c r="B26" s="58" t="s">
        <v>63</v>
      </c>
      <c r="C26" s="26">
        <v>0</v>
      </c>
      <c r="D26" s="26">
        <v>0</v>
      </c>
      <c r="E26" s="26">
        <v>0</v>
      </c>
      <c r="F26" s="26">
        <f t="shared" si="0"/>
        <v>0</v>
      </c>
    </row>
    <row r="27" spans="1:6" x14ac:dyDescent="0.2">
      <c r="A27" s="58">
        <v>7360</v>
      </c>
      <c r="B27" s="58" t="s">
        <v>62</v>
      </c>
      <c r="C27" s="26">
        <v>0</v>
      </c>
      <c r="D27" s="26">
        <v>0</v>
      </c>
      <c r="E27" s="26">
        <v>0</v>
      </c>
      <c r="F27" s="26">
        <f t="shared" si="0"/>
        <v>0</v>
      </c>
    </row>
    <row r="28" spans="1:6" x14ac:dyDescent="0.2">
      <c r="A28" s="58">
        <v>7410</v>
      </c>
      <c r="B28" s="58" t="s">
        <v>61</v>
      </c>
      <c r="C28" s="26">
        <v>0</v>
      </c>
      <c r="D28" s="26">
        <v>0</v>
      </c>
      <c r="E28" s="26">
        <v>0</v>
      </c>
      <c r="F28" s="26">
        <f t="shared" si="0"/>
        <v>0</v>
      </c>
    </row>
    <row r="29" spans="1:6" x14ac:dyDescent="0.2">
      <c r="A29" s="58">
        <v>7420</v>
      </c>
      <c r="B29" s="58" t="s">
        <v>60</v>
      </c>
      <c r="C29" s="26">
        <v>0</v>
      </c>
      <c r="D29" s="26">
        <v>0</v>
      </c>
      <c r="E29" s="26">
        <v>0</v>
      </c>
      <c r="F29" s="26">
        <f t="shared" si="0"/>
        <v>0</v>
      </c>
    </row>
    <row r="30" spans="1:6" x14ac:dyDescent="0.2">
      <c r="A30" s="58">
        <v>7510</v>
      </c>
      <c r="B30" s="58" t="s">
        <v>59</v>
      </c>
      <c r="C30" s="26">
        <v>0</v>
      </c>
      <c r="D30" s="26">
        <v>0</v>
      </c>
      <c r="E30" s="26">
        <v>0</v>
      </c>
      <c r="F30" s="26">
        <f t="shared" si="0"/>
        <v>0</v>
      </c>
    </row>
    <row r="31" spans="1:6" x14ac:dyDescent="0.2">
      <c r="A31" s="58">
        <v>7520</v>
      </c>
      <c r="B31" s="58" t="s">
        <v>58</v>
      </c>
      <c r="C31" s="26">
        <v>0</v>
      </c>
      <c r="D31" s="26">
        <v>0</v>
      </c>
      <c r="E31" s="26">
        <v>0</v>
      </c>
      <c r="F31" s="26">
        <f t="shared" si="0"/>
        <v>0</v>
      </c>
    </row>
    <row r="32" spans="1:6" x14ac:dyDescent="0.2">
      <c r="A32" s="58">
        <v>7610</v>
      </c>
      <c r="B32" s="58" t="s">
        <v>57</v>
      </c>
      <c r="C32" s="26">
        <v>0</v>
      </c>
      <c r="D32" s="26">
        <v>0</v>
      </c>
      <c r="E32" s="26">
        <v>0</v>
      </c>
      <c r="F32" s="26">
        <f t="shared" si="0"/>
        <v>0</v>
      </c>
    </row>
    <row r="33" spans="1:6" x14ac:dyDescent="0.2">
      <c r="A33" s="58">
        <v>7620</v>
      </c>
      <c r="B33" s="58" t="s">
        <v>56</v>
      </c>
      <c r="C33" s="26">
        <v>0</v>
      </c>
      <c r="D33" s="26">
        <v>0</v>
      </c>
      <c r="E33" s="26">
        <v>0</v>
      </c>
      <c r="F33" s="26">
        <f t="shared" si="0"/>
        <v>0</v>
      </c>
    </row>
    <row r="34" spans="1:6" x14ac:dyDescent="0.2">
      <c r="A34" s="58">
        <v>7630</v>
      </c>
      <c r="B34" s="58" t="s">
        <v>55</v>
      </c>
      <c r="C34" s="26">
        <v>0</v>
      </c>
      <c r="D34" s="26">
        <v>0</v>
      </c>
      <c r="E34" s="26">
        <v>0</v>
      </c>
      <c r="F34" s="26">
        <f t="shared" si="0"/>
        <v>0</v>
      </c>
    </row>
    <row r="35" spans="1:6" x14ac:dyDescent="0.2">
      <c r="A35" s="58">
        <v>7640</v>
      </c>
      <c r="B35" s="58" t="s">
        <v>54</v>
      </c>
      <c r="C35" s="26">
        <v>0</v>
      </c>
      <c r="D35" s="26">
        <v>0</v>
      </c>
      <c r="E35" s="26">
        <v>0</v>
      </c>
      <c r="F35" s="26">
        <f t="shared" ref="F35" si="1">C35+D35+E35</f>
        <v>0</v>
      </c>
    </row>
    <row r="36" spans="1:6" x14ac:dyDescent="0.2">
      <c r="C36" s="26"/>
      <c r="D36" s="26"/>
      <c r="E36" s="26"/>
      <c r="F36" s="26"/>
    </row>
    <row r="37" spans="1:6" s="66" customFormat="1" x14ac:dyDescent="0.2">
      <c r="A37" s="65">
        <v>8000</v>
      </c>
      <c r="B37" s="66" t="s">
        <v>53</v>
      </c>
    </row>
    <row r="38" spans="1:6" x14ac:dyDescent="0.2">
      <c r="C38" s="26"/>
      <c r="D38" s="26"/>
      <c r="E38" s="26"/>
      <c r="F38" s="26"/>
    </row>
    <row r="39" spans="1:6" x14ac:dyDescent="0.2">
      <c r="B39" s="201" t="s">
        <v>553</v>
      </c>
      <c r="C39" s="201"/>
      <c r="D39" s="26"/>
      <c r="E39" s="26"/>
      <c r="F39" s="26"/>
    </row>
    <row r="40" spans="1:6" x14ac:dyDescent="0.2">
      <c r="B40" s="76" t="s">
        <v>406</v>
      </c>
      <c r="C40" s="164">
        <f>H1</f>
        <v>2024</v>
      </c>
      <c r="D40" s="26"/>
      <c r="E40" s="26"/>
      <c r="F40" s="26"/>
    </row>
    <row r="41" spans="1:6" x14ac:dyDescent="0.2">
      <c r="A41" s="58">
        <v>8110</v>
      </c>
      <c r="B41" s="85" t="s">
        <v>52</v>
      </c>
      <c r="C41" s="93">
        <v>23657651.600000001</v>
      </c>
      <c r="D41" s="26"/>
      <c r="E41" s="26"/>
      <c r="F41" s="26"/>
    </row>
    <row r="42" spans="1:6" x14ac:dyDescent="0.2">
      <c r="A42" s="58">
        <v>8120</v>
      </c>
      <c r="B42" s="85" t="s">
        <v>51</v>
      </c>
      <c r="C42" s="93">
        <v>-15695990.1</v>
      </c>
      <c r="D42" s="26"/>
      <c r="E42" s="26"/>
      <c r="F42" s="26"/>
    </row>
    <row r="43" spans="1:6" x14ac:dyDescent="0.2">
      <c r="A43" s="58">
        <v>8130</v>
      </c>
      <c r="B43" s="85" t="s">
        <v>50</v>
      </c>
      <c r="C43" s="93">
        <v>42386755.549999997</v>
      </c>
      <c r="D43" s="26"/>
      <c r="E43" s="26"/>
      <c r="F43" s="26"/>
    </row>
    <row r="44" spans="1:6" x14ac:dyDescent="0.2">
      <c r="A44" s="58">
        <v>8140</v>
      </c>
      <c r="B44" s="85" t="s">
        <v>49</v>
      </c>
      <c r="C44" s="93">
        <v>0</v>
      </c>
      <c r="D44" s="26"/>
      <c r="E44" s="26"/>
      <c r="F44" s="26"/>
    </row>
    <row r="45" spans="1:6" x14ac:dyDescent="0.2">
      <c r="A45" s="58">
        <v>8150</v>
      </c>
      <c r="B45" s="85" t="s">
        <v>48</v>
      </c>
      <c r="C45" s="93">
        <v>-50348417.049999997</v>
      </c>
      <c r="D45" s="26"/>
      <c r="E45" s="26"/>
      <c r="F45" s="26"/>
    </row>
    <row r="46" spans="1:6" x14ac:dyDescent="0.2">
      <c r="B46" s="86"/>
      <c r="C46" s="87"/>
      <c r="D46" s="26"/>
      <c r="E46" s="26"/>
      <c r="F46" s="26"/>
    </row>
    <row r="47" spans="1:6" x14ac:dyDescent="0.2">
      <c r="B47" s="165"/>
      <c r="C47" s="166"/>
      <c r="D47" s="26"/>
      <c r="E47" s="26"/>
      <c r="F47" s="26"/>
    </row>
    <row r="48" spans="1:6" x14ac:dyDescent="0.2">
      <c r="B48" s="201" t="s">
        <v>554</v>
      </c>
      <c r="C48" s="201"/>
    </row>
    <row r="49" spans="1:5" x14ac:dyDescent="0.2">
      <c r="B49" s="167" t="s">
        <v>406</v>
      </c>
      <c r="C49" s="164">
        <f>H1</f>
        <v>2024</v>
      </c>
    </row>
    <row r="50" spans="1:5" x14ac:dyDescent="0.2">
      <c r="A50" s="58">
        <v>8210</v>
      </c>
      <c r="B50" s="85" t="s">
        <v>47</v>
      </c>
      <c r="C50" s="94">
        <v>-23657651.600000001</v>
      </c>
    </row>
    <row r="51" spans="1:5" x14ac:dyDescent="0.2">
      <c r="A51" s="58">
        <v>8220</v>
      </c>
      <c r="B51" s="85" t="s">
        <v>46</v>
      </c>
      <c r="C51" s="94">
        <v>35290294.520000003</v>
      </c>
      <c r="E51" s="168"/>
    </row>
    <row r="52" spans="1:5" x14ac:dyDescent="0.2">
      <c r="A52" s="58">
        <v>8230</v>
      </c>
      <c r="B52" s="85" t="s">
        <v>600</v>
      </c>
      <c r="C52" s="94">
        <v>-41471305.329999998</v>
      </c>
    </row>
    <row r="53" spans="1:5" x14ac:dyDescent="0.2">
      <c r="A53" s="58">
        <v>8240</v>
      </c>
      <c r="B53" s="85" t="s">
        <v>45</v>
      </c>
      <c r="C53" s="94">
        <v>890221.31</v>
      </c>
    </row>
    <row r="54" spans="1:5" x14ac:dyDescent="0.2">
      <c r="A54" s="58">
        <v>8250</v>
      </c>
      <c r="B54" s="85" t="s">
        <v>44</v>
      </c>
      <c r="C54" s="94">
        <v>40283.1</v>
      </c>
    </row>
    <row r="55" spans="1:5" x14ac:dyDescent="0.2">
      <c r="A55" s="58">
        <v>8260</v>
      </c>
      <c r="B55" s="85" t="s">
        <v>43</v>
      </c>
      <c r="C55" s="94">
        <v>0</v>
      </c>
    </row>
    <row r="56" spans="1:5" x14ac:dyDescent="0.2">
      <c r="A56" s="58">
        <v>8270</v>
      </c>
      <c r="B56" s="85" t="s">
        <v>42</v>
      </c>
      <c r="C56" s="94">
        <v>28908158</v>
      </c>
    </row>
    <row r="58" spans="1:5" x14ac:dyDescent="0.2">
      <c r="B58" s="1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rintOptions horizontalCentered="1"/>
  <pageMargins left="0.27559055118110237" right="0.19685039370078741" top="0.51181102362204722" bottom="0.43307086614173229" header="0.31496062992125984" footer="0.31496062992125984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clara vanesa</cp:lastModifiedBy>
  <cp:lastPrinted>2024-10-11T21:58:46Z</cp:lastPrinted>
  <dcterms:created xsi:type="dcterms:W3CDTF">2012-12-11T20:36:24Z</dcterms:created>
  <dcterms:modified xsi:type="dcterms:W3CDTF">2024-10-11T22:00:05Z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