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ASEG\DIGITAL_2do trim\"/>
    </mc:Choice>
  </mc:AlternateContent>
  <xr:revisionPtr revIDLastSave="0" documentId="13_ncr:1_{A2DF92EA-43D1-41A4-A131-6CCDB74694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EAI!$A$1:$G$54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G21" i="4"/>
  <c r="D16" i="4"/>
  <c r="D21" i="4"/>
  <c r="D31" i="4"/>
  <c r="D40" i="4" s="1"/>
  <c r="G31" i="4"/>
  <c r="G40" i="4" s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<sst xmlns="http://schemas.openxmlformats.org/spreadsheetml/2006/main" count="103" uniqueCount="55">
  <si>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</si>
  <si>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</si>
  <si>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</si>
  <si>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</si>
  <si>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</si>
  <si>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</si>
  <si>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</si>
  <si>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</si>
  <si>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</si>
  <si>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</si>
  <si>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</si>
  <si>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</si>
  <si>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</si>
  <si>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</si>
  <si>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</si>
  <si>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</si>
  <si>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</si>
  <si>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</si>
  <si>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</si>
  <si>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</si>
  <si>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</si>
  <si>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</si>
  <si>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</si>
  <si>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</si>
  <si>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</si>
  <si>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</si>
  <si>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</si>
  <si>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</si>
  <si>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</si>
  <si>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</si>
  <si>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</si>
  <si>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</si>
  <si>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</si>
  <si>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</si>
  <si>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</si>
  <si>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</si>
  <si>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</si>
  <si>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</si>
  <si>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</si>
  <si>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</si>
  <si>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</si>
  <si>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</si>
  <si>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</si>
  <si>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TECNOLOGICO SUPERIOR DE GUANAJUATO
Estado Analítico de Ingresos
Del 1 de Enero al 30 de Junio de 2023</t>
  </si>
  <si>
    <t>Ing. Eusebio Vega Pérez</t>
  </si>
  <si>
    <t>Director General</t>
  </si>
  <si>
    <t>Subdirector de Administración y Finanzas</t>
  </si>
  <si>
    <t>Lic. Félix Valencia Rocha</t>
  </si>
  <si>
    <r>
      <t>Productos</t>
    </r>
    <r>
      <rPr>
        <vertAlign val="superscript"/>
        <sz val="10"/>
        <rFont val="Arial"/>
        <family val="2"/>
      </rPr>
      <t>1</t>
    </r>
  </si>
  <si>
    <r>
      <t>Aprovechamientos</t>
    </r>
    <r>
      <rPr>
        <vertAlign val="superscript"/>
        <sz val="10"/>
        <rFont val="Arial"/>
        <family val="2"/>
      </rPr>
      <t>2</t>
    </r>
  </si>
  <si>
    <r>
      <t>Productos</t>
    </r>
    <r>
      <rPr>
        <vertAlign val="superscript"/>
        <sz val="10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</si>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</sst>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vertAlign val="superscript"/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rgb="FF0070C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13" fillId="3" borderId="0" xfId="43" applyFont="1" applyFill="1" applyAlignment="1">
      <alignment horizontal="center" vertical="center"/>
    </xf>
    <xf numFmtId="0" fontId="9" fillId="0" borderId="0" xfId="42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8" fillId="0" borderId="0" xfId="8" applyFont="1" applyFill="1" applyBorder="1" applyAlignment="1" applyProtection="1">
      <alignment vertical="top"/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7" fillId="2" borderId="3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7" fillId="2" borderId="6" xfId="8" quotePrefix="1" applyFont="1" applyFill="1" applyBorder="1" applyAlignment="1">
      <alignment horizontal="center" vertical="center" wrapText="1"/>
    </xf>
    <xf numFmtId="0" fontId="7" fillId="2" borderId="3" xfId="8" quotePrefix="1" applyFont="1" applyFill="1" applyBorder="1" applyAlignment="1">
      <alignment horizontal="center" vertical="center" wrapText="1"/>
    </xf>
    <xf numFmtId="4" fontId="9" fillId="0" borderId="8" xfId="8" applyNumberFormat="1" applyFont="1" applyFill="1" applyBorder="1" applyAlignment="1" applyProtection="1">
      <alignment vertical="top"/>
      <protection locked="0"/>
    </xf>
    <xf numFmtId="49" fontId="10" fillId="0" borderId="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4" fontId="2" fillId="0" borderId="5" xfId="8" applyNumberFormat="1" applyFont="1" applyFill="1" applyBorder="1" applyAlignment="1" applyProtection="1">
      <alignment vertical="top"/>
      <protection locked="0"/>
    </xf>
    <xf numFmtId="4" fontId="2" fillId="0" borderId="8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4" fontId="2" fillId="0" borderId="7" xfId="8" applyNumberFormat="1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2" fillId="0" borderId="9" xfId="8" applyNumberFormat="1" applyFont="1" applyFill="1" applyBorder="1" applyAlignment="1" applyProtection="1">
      <alignment vertical="top"/>
      <protection locked="0"/>
    </xf>
    <xf numFmtId="0" fontId="7" fillId="0" borderId="2" xfId="8" applyFont="1" applyFill="1" applyBorder="1" applyAlignment="1" applyProtection="1">
      <alignment horizontal="left" vertical="top" indent="1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2" fillId="0" borderId="10" xfId="8" applyNumberFormat="1" applyFont="1" applyFill="1" applyBorder="1" applyAlignment="1" applyProtection="1">
      <alignment vertical="top"/>
      <protection locked="0"/>
    </xf>
    <xf numFmtId="0" fontId="7" fillId="0" borderId="2" xfId="8" applyFont="1" applyFill="1" applyBorder="1" applyAlignment="1" applyProtection="1">
      <alignment horizontal="left" vertical="top" wrapText="1" indent="1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2" borderId="5" xfId="8" applyFont="1" applyFill="1" applyBorder="1" applyAlignment="1" applyProtection="1">
      <alignment horizontal="center" vertical="center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2" borderId="8" xfId="8" applyFont="1" applyFill="1" applyBorder="1" applyAlignment="1">
      <alignment horizontal="center" vertical="center" wrapText="1"/>
    </xf>
    <xf numFmtId="0" fontId="7" fillId="2" borderId="9" xfId="8" applyFont="1" applyFill="1" applyBorder="1" applyAlignment="1">
      <alignment horizontal="center" vertical="center" wrapText="1"/>
    </xf>
    <xf numFmtId="0" fontId="7" fillId="2" borderId="11" xfId="8" applyFont="1" applyFill="1" applyBorder="1" applyAlignment="1">
      <alignment horizontal="center" vertical="center"/>
    </xf>
    <xf numFmtId="0" fontId="7" fillId="2" borderId="2" xfId="8" applyFont="1" applyFill="1" applyBorder="1" applyAlignment="1">
      <alignment horizontal="center" vertical="center"/>
    </xf>
    <xf numFmtId="0" fontId="7" fillId="2" borderId="12" xfId="8" applyFont="1" applyFill="1" applyBorder="1" applyAlignment="1">
      <alignment horizontal="center" vertical="center"/>
    </xf>
    <xf numFmtId="0" fontId="9" fillId="0" borderId="2" xfId="8" applyFont="1" applyFill="1" applyBorder="1" applyAlignment="1" applyProtection="1">
      <alignment horizontal="left" vertical="top" wrapText="1" indent="1"/>
      <protection locked="0"/>
    </xf>
    <xf numFmtId="0" fontId="2" fillId="0" borderId="2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vertical="top"/>
      <protection locked="0"/>
    </xf>
    <xf numFmtId="0" fontId="7" fillId="0" borderId="4" xfId="8" applyFont="1" applyFill="1" applyBorder="1" applyAlignment="1" applyProtection="1">
      <alignment horizontal="left" vertical="top" indent="3"/>
      <protection locked="0"/>
    </xf>
    <xf numFmtId="0" fontId="2" fillId="0" borderId="11" xfId="8" applyFont="1" applyFill="1" applyBorder="1" applyAlignment="1" applyProtection="1">
      <alignment vertical="top"/>
      <protection locked="0"/>
    </xf>
    <xf numFmtId="0" fontId="7" fillId="2" borderId="11" xfId="8" applyFont="1" applyFill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 wrapText="1"/>
    </xf>
    <xf numFmtId="0" fontId="7" fillId="2" borderId="12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 applyProtection="1">
      <alignment horizontal="left" vertical="top" wrapText="1" indent="2"/>
    </xf>
    <xf numFmtId="0" fontId="2" fillId="0" borderId="2" xfId="8" applyFont="1" applyFill="1" applyBorder="1" applyAlignment="1" applyProtection="1">
      <alignment horizontal="left" vertical="top" wrapText="1"/>
    </xf>
    <xf numFmtId="0" fontId="7" fillId="0" borderId="4" xfId="8" applyFont="1" applyFill="1" applyBorder="1" applyAlignment="1" applyProtection="1">
      <alignment horizontal="center" vertical="top" wrapText="1"/>
    </xf>
  </cellXfs>
  <cellStyles count="11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92" xr:uid="{2378CCA1-0701-4113-9C83-339FE301A514}"/>
    <cellStyle name="Millares 2 11" xfId="100" xr:uid="{31D6B212-A7DA-4735-B1B5-13A12C59A4F8}"/>
    <cellStyle name="Millares 2 12" xfId="108" xr:uid="{4A8F94E1-8A5E-4FD2-927E-97EFEF09F3E9}"/>
    <cellStyle name="Millares 2 13" xfId="34" xr:uid="{7671CC61-8F62-4B97-B28A-2D4925B22B1D}"/>
    <cellStyle name="Millares 2 14" xfId="26" xr:uid="{AA793CA9-94B0-4DEA-A073-4AC410380912}"/>
    <cellStyle name="Millares 2 15" xfId="18" xr:uid="{8E10A39F-83F1-4DEC-890E-BD43F27E97A5}"/>
    <cellStyle name="Millares 2 2" xfId="4" xr:uid="{00000000-0005-0000-0000-000003000000}"/>
    <cellStyle name="Millares 2 2 10" xfId="109" xr:uid="{5A051B53-F064-48B6-836F-E7399BF48B0C}"/>
    <cellStyle name="Millares 2 2 11" xfId="35" xr:uid="{1239C860-044D-42E9-AC1B-9B3F248FB2E2}"/>
    <cellStyle name="Millares 2 2 12" xfId="27" xr:uid="{C2B5D6AC-1F43-4EB3-BE56-A2DB48289A5C}"/>
    <cellStyle name="Millares 2 2 13" xfId="19" xr:uid="{4F3748C4-B1DD-42A0-86F7-6CDCC58A149C}"/>
    <cellStyle name="Millares 2 2 2" xfId="45" xr:uid="{6D33E2CD-796A-47DA-AB23-7EDD22770187}"/>
    <cellStyle name="Millares 2 2 3" xfId="53" xr:uid="{B349613F-AEFF-42C5-9796-D016AF69255B}"/>
    <cellStyle name="Millares 2 2 4" xfId="61" xr:uid="{9933894B-E4DE-4338-8D72-8ED842CFBA2A}"/>
    <cellStyle name="Millares 2 2 5" xfId="69" xr:uid="{602AF4B7-EC42-4B08-925A-9A791FE1EB23}"/>
    <cellStyle name="Millares 2 2 6" xfId="77" xr:uid="{0C2CDDA3-7309-49F7-8B3A-199E9CF865DF}"/>
    <cellStyle name="Millares 2 2 7" xfId="85" xr:uid="{521B12E5-124C-4273-AB23-26118165FC18}"/>
    <cellStyle name="Millares 2 2 8" xfId="93" xr:uid="{3BE579C9-D4B6-48F7-9DF8-7AFA49E5FBE6}"/>
    <cellStyle name="Millares 2 2 9" xfId="101" xr:uid="{3DEB7F75-C3C1-4253-83BB-87C5FD93068F}"/>
    <cellStyle name="Millares 2 3" xfId="5" xr:uid="{00000000-0005-0000-0000-000004000000}"/>
    <cellStyle name="Millares 2 3 10" xfId="110" xr:uid="{20DFD3BA-DF5C-4220-A52D-F2EB37787303}"/>
    <cellStyle name="Millares 2 3 11" xfId="36" xr:uid="{B2D9BC40-FE7F-4971-91B5-9B475868F5FB}"/>
    <cellStyle name="Millares 2 3 12" xfId="28" xr:uid="{BFC12167-5287-4E78-9896-A3114C77D359}"/>
    <cellStyle name="Millares 2 3 13" xfId="20" xr:uid="{AADBCBFF-D975-44E1-9BF7-E67C97F24B57}"/>
    <cellStyle name="Millares 2 3 2" xfId="46" xr:uid="{D210F4B7-7EB7-4BDF-A9CC-C29091A240DD}"/>
    <cellStyle name="Millares 2 3 3" xfId="54" xr:uid="{69FDBF78-BCB6-4752-BFCD-D0D7DCAF5752}"/>
    <cellStyle name="Millares 2 3 4" xfId="62" xr:uid="{8698B5CA-C6CF-4E5D-ABB8-93647584E7DF}"/>
    <cellStyle name="Millares 2 3 5" xfId="70" xr:uid="{1067ED10-C543-4C22-ADBC-8F522D395BF9}"/>
    <cellStyle name="Millares 2 3 6" xfId="78" xr:uid="{8DA80F01-8D28-4B78-A7EA-930CF162F36C}"/>
    <cellStyle name="Millares 2 3 7" xfId="86" xr:uid="{2AE5A44D-FED1-4D97-957C-6C9028244332}"/>
    <cellStyle name="Millares 2 3 8" xfId="94" xr:uid="{BE067FD9-DA63-4154-820F-D1D8C3CF6253}"/>
    <cellStyle name="Millares 2 3 9" xfId="102" xr:uid="{EB3DB097-D010-44BA-9473-03865136F984}"/>
    <cellStyle name="Millares 2 4" xfId="44" xr:uid="{AA533E42-665A-401E-8DC9-1796DB27E61E}"/>
    <cellStyle name="Millares 2 5" xfId="52" xr:uid="{3CB0F0AF-EAD7-4D61-9595-3FB250DCAF11}"/>
    <cellStyle name="Millares 2 6" xfId="60" xr:uid="{724999B0-4255-4AAC-B552-9D028BADA0FE}"/>
    <cellStyle name="Millares 2 7" xfId="68" xr:uid="{1E20EE1C-E8E8-45C1-9066-44993D680D7B}"/>
    <cellStyle name="Millares 2 8" xfId="76" xr:uid="{C4C8DA41-2EA8-476E-9BBA-825665968D66}"/>
    <cellStyle name="Millares 2 9" xfId="84" xr:uid="{4C4C8D7D-BEAF-4F0A-930C-E71A5D202883}"/>
    <cellStyle name="Millares 3" xfId="6" xr:uid="{00000000-0005-0000-0000-000005000000}"/>
    <cellStyle name="Millares 3 10" xfId="111" xr:uid="{225D3357-1788-43B9-BB6E-9AB0961BFC56}"/>
    <cellStyle name="Millares 3 11" xfId="37" xr:uid="{2A3E0F57-0DF2-4A06-8F28-B6A7536555C2}"/>
    <cellStyle name="Millares 3 12" xfId="29" xr:uid="{3D59EA2D-40AA-4E7B-8D3B-DCBFBE4F9289}"/>
    <cellStyle name="Millares 3 13" xfId="21" xr:uid="{AFCFB582-9572-4BCE-A865-6B8824AE92E1}"/>
    <cellStyle name="Millares 3 2" xfId="47" xr:uid="{DC6E5812-DE12-426C-BD5F-CE9D6E5B1F26}"/>
    <cellStyle name="Millares 3 3" xfId="55" xr:uid="{E1911DC5-D0F2-431F-B809-B19ABC2A3F25}"/>
    <cellStyle name="Millares 3 4" xfId="63" xr:uid="{1024EF79-ABA0-4455-861F-57395C3D36F9}"/>
    <cellStyle name="Millares 3 5" xfId="71" xr:uid="{ED493E52-89A5-475D-B33D-E163D8ECA46A}"/>
    <cellStyle name="Millares 3 6" xfId="79" xr:uid="{D9B8D35E-FD08-4449-A4C7-BB209153F4E3}"/>
    <cellStyle name="Millares 3 7" xfId="87" xr:uid="{A05971FC-AAB0-4241-98D1-AFD5E0C6B83D}"/>
    <cellStyle name="Millares 3 8" xfId="95" xr:uid="{C7C503E2-BA3F-4EB5-9CF1-2C0D77DB2CE9}"/>
    <cellStyle name="Millares 3 9" xfId="103" xr:uid="{A50FF864-B2F6-4911-B5FF-09B9A13A89D8}"/>
    <cellStyle name="Moneda 2" xfId="7" xr:uid="{00000000-0005-0000-0000-000006000000}"/>
    <cellStyle name="Moneda 2 10" xfId="112" xr:uid="{BE882FA6-E26B-490B-8890-41364B79E31F}"/>
    <cellStyle name="Moneda 2 11" xfId="38" xr:uid="{B844853D-8D20-455D-9B38-58D0F2A20A2E}"/>
    <cellStyle name="Moneda 2 12" xfId="30" xr:uid="{7EB15A52-EF94-459B-A43F-97D0CEAE11C5}"/>
    <cellStyle name="Moneda 2 13" xfId="22" xr:uid="{62888BA9-D35C-432A-A5A6-62713D06046F}"/>
    <cellStyle name="Moneda 2 2" xfId="48" xr:uid="{DC0F9AD6-81A9-4CE2-971A-0BB7B95EEEDF}"/>
    <cellStyle name="Moneda 2 3" xfId="56" xr:uid="{8F7FBD6D-6F37-4243-839A-DCB2D4B17860}"/>
    <cellStyle name="Moneda 2 4" xfId="64" xr:uid="{FA198045-9AFE-4014-BC0B-5C8CA25E7C3E}"/>
    <cellStyle name="Moneda 2 5" xfId="72" xr:uid="{11199E5F-D623-4814-9832-8A5251C8F5CB}"/>
    <cellStyle name="Moneda 2 6" xfId="80" xr:uid="{5F334630-B401-4479-A64D-E041766E6DBD}"/>
    <cellStyle name="Moneda 2 7" xfId="88" xr:uid="{2BE761CD-244A-4D20-B151-E9EC8310B553}"/>
    <cellStyle name="Moneda 2 8" xfId="96" xr:uid="{CDA4C872-EAD4-430A-B29A-FE10256C796C}"/>
    <cellStyle name="Moneda 2 9" xfId="104" xr:uid="{9A7FE242-3C63-45D5-A4A3-59F1C171F429}"/>
    <cellStyle name="Normal" xfId="0" builtinId="0"/>
    <cellStyle name="Normal 2" xfId="8" xr:uid="{00000000-0005-0000-0000-000008000000}"/>
    <cellStyle name="Normal 2 10" xfId="97" xr:uid="{37FAD22E-42C0-4479-8690-57E3EB053EDD}"/>
    <cellStyle name="Normal 2 11" xfId="105" xr:uid="{EECE6AC8-5C9F-4379-A3A1-DB242654170B}"/>
    <cellStyle name="Normal 2 12" xfId="113" xr:uid="{C7AAEB31-3798-48DF-8800-34517921CB98}"/>
    <cellStyle name="Normal 2 13" xfId="39" xr:uid="{93BD2207-9129-464B-922E-2211D3A5619D}"/>
    <cellStyle name="Normal 2 14" xfId="31" xr:uid="{CF2807E9-F7B6-4C63-A176-A05D58D4F9C5}"/>
    <cellStyle name="Normal 2 15" xfId="23" xr:uid="{B29FD75B-5CF2-4C8F-BC96-F6C4CACFDF9D}"/>
    <cellStyle name="Normal 2 2" xfId="9" xr:uid="{00000000-0005-0000-0000-000009000000}"/>
    <cellStyle name="Normal 2 3" xfId="42" xr:uid="{ECF7D986-A814-4315-A684-1AEB11561624}"/>
    <cellStyle name="Normal 2 4" xfId="49" xr:uid="{D1A1CE15-060B-4A55-8578-D4BF7992F36C}"/>
    <cellStyle name="Normal 2 5" xfId="57" xr:uid="{3D15C78E-681D-4035-9BA9-A14BF8E14944}"/>
    <cellStyle name="Normal 2 6" xfId="65" xr:uid="{CC63018E-EFA7-4FC7-80B3-038A082F834D}"/>
    <cellStyle name="Normal 2 7" xfId="73" xr:uid="{0F090D88-A8D7-438D-9679-9DE4A6F02524}"/>
    <cellStyle name="Normal 2 8" xfId="81" xr:uid="{EEAB0477-EC2D-4193-A1E0-A1EE91D30EC5}"/>
    <cellStyle name="Normal 2 9" xfId="89" xr:uid="{05EDAFF9-FD9D-4BE5-888F-BE9EF5251751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10" xfId="106" xr:uid="{EF591654-F261-4439-B34C-5CDD5E07B942}"/>
    <cellStyle name="Normal 6 11" xfId="114" xr:uid="{37096B25-78D4-424B-8DD0-FE844A485CD7}"/>
    <cellStyle name="Normal 6 12" xfId="40" xr:uid="{64DF928E-E9FE-4CEE-B817-019C1BF3EE7A}"/>
    <cellStyle name="Normal 6 13" xfId="32" xr:uid="{E9B3F929-3A93-4264-AC0C-88B6A403535A}"/>
    <cellStyle name="Normal 6 14" xfId="24" xr:uid="{14AB0B51-329C-45E6-8C5F-1E6096B58E86}"/>
    <cellStyle name="Normal 6 2" xfId="16" xr:uid="{00000000-0005-0000-0000-000010000000}"/>
    <cellStyle name="Normal 6 2 10" xfId="115" xr:uid="{D404DD7D-F166-4832-A639-1EEEB4ED2A08}"/>
    <cellStyle name="Normal 6 2 11" xfId="41" xr:uid="{66E21C15-F02E-47A8-AD27-547138B3D3C7}"/>
    <cellStyle name="Normal 6 2 12" xfId="33" xr:uid="{38508F65-591D-424A-BAEC-E8F47B5ED10E}"/>
    <cellStyle name="Normal 6 2 13" xfId="25" xr:uid="{6B2E0218-FA60-4BD1-892C-4ED9C96AA020}"/>
    <cellStyle name="Normal 6 2 2" xfId="51" xr:uid="{6BB5A9B7-80DB-4F55-971E-1A6E63FA8514}"/>
    <cellStyle name="Normal 6 2 3" xfId="59" xr:uid="{5A029DB4-DF60-495F-A8E6-F73CE4EFB704}"/>
    <cellStyle name="Normal 6 2 4" xfId="67" xr:uid="{70128C3D-C992-46D5-8B04-16CB43018CE0}"/>
    <cellStyle name="Normal 6 2 5" xfId="75" xr:uid="{044D9BBA-F946-4386-B371-B462494C7EDD}"/>
    <cellStyle name="Normal 6 2 6" xfId="83" xr:uid="{6370ECDD-8D2C-4B94-AFCD-A4F8A2607DC3}"/>
    <cellStyle name="Normal 6 2 7" xfId="91" xr:uid="{A5B31BB2-B3D5-4A86-AAC7-293F139FF73D}"/>
    <cellStyle name="Normal 6 2 8" xfId="99" xr:uid="{AF4A5EC5-2085-474D-955B-80373CF78439}"/>
    <cellStyle name="Normal 6 2 9" xfId="107" xr:uid="{C75109B5-CD8E-4F9C-B261-77B682E45A48}"/>
    <cellStyle name="Normal 6 3" xfId="50" xr:uid="{55B6935A-93E4-469B-8861-B43EE505D97C}"/>
    <cellStyle name="Normal 6 4" xfId="58" xr:uid="{0801963B-E376-44BC-A0F1-D3D11AE9E268}"/>
    <cellStyle name="Normal 6 5" xfId="66" xr:uid="{CAC93A34-C2B8-4B91-9A21-37D7422DF37B}"/>
    <cellStyle name="Normal 6 6" xfId="74" xr:uid="{520E5782-A37B-4E19-A544-40A490D9ED53}"/>
    <cellStyle name="Normal 6 7" xfId="82" xr:uid="{6A52760D-62B5-4C96-86D5-2C6F7A4C16D3}"/>
    <cellStyle name="Normal 6 8" xfId="90" xr:uid="{C9BB863F-B69A-49F9-885E-5DCC502C71A1}"/>
    <cellStyle name="Normal 6 9" xfId="98" xr:uid="{CEA6A2AC-CC95-49E2-8966-7D815A84C305}"/>
    <cellStyle name="Normal 7" xfId="43" xr:uid="{ED0EB86E-4817-4BB4-97B0-FFA1C7F0035D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51</xdr:row>
      <xdr:rowOff>133350</xdr:rowOff>
    </xdr:from>
    <xdr:to>
      <xdr:col>0</xdr:col>
      <xdr:colOff>2695575</xdr:colOff>
      <xdr:row>51</xdr:row>
      <xdr:rowOff>133350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3418D0F8-0AD1-41FF-AB5C-AD79675F9831}"/>
            </a:ext>
          </a:extLst>
        </xdr:cNvPr>
        <xdr:cNvCxnSpPr/>
      </xdr:nvCxnSpPr>
      <xdr:spPr>
        <a:xfrm>
          <a:off x="914400" y="9705975"/>
          <a:ext cx="1781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600075</xdr:colOff>
      <xdr:row>51</xdr:row>
      <xdr:rowOff>123825</xdr:rowOff>
    </xdr:from>
    <xdr:to>
      <xdr:col>5</xdr:col>
      <xdr:colOff>342900</xdr:colOff>
      <xdr:row>51</xdr:row>
      <xdr:rowOff>123825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F0AB89E-F82C-44F7-8090-9D6D42D97BD6}"/>
            </a:ext>
          </a:extLst>
        </xdr:cNvPr>
        <xdr:cNvCxnSpPr/>
      </xdr:nvCxnSpPr>
      <xdr:spPr>
        <a:xfrm>
          <a:off x="6324600" y="9696450"/>
          <a:ext cx="17811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showGridLines="0" tabSelected="1" zoomScaleNormal="100" workbookViewId="0">
      <selection activeCell="G15" sqref="G15"/>
    </sheetView>
  </sheetViews>
  <sheetFormatPr baseColWidth="10" defaultColWidth="12" defaultRowHeight="12.75" x14ac:dyDescent="0.2"/>
  <cols>
    <col min="1" max="1" width="62.5" style="17" customWidth="1"/>
    <col min="2" max="2" width="17.83203125" style="17" customWidth="1"/>
    <col min="3" max="3" width="19.83203125" style="17" customWidth="1"/>
    <col min="4" max="5" width="17.83203125" style="17" customWidth="1"/>
    <col min="6" max="6" width="18.83203125" style="17" customWidth="1"/>
    <col min="7" max="7" width="17.83203125" style="17" customWidth="1"/>
    <col min="8" max="16384" width="12" style="17"/>
  </cols>
  <sheetData>
    <row r="1" spans="1:8" s="8" customFormat="1" ht="49.5" customHeight="1" x14ac:dyDescent="0.2">
      <c r="A1" s="35" t="s">
        <v>43</v>
      </c>
      <c r="B1" s="36"/>
      <c r="C1" s="36"/>
      <c r="D1" s="36"/>
      <c r="E1" s="36"/>
      <c r="F1" s="36"/>
      <c r="G1" s="37"/>
    </row>
    <row r="2" spans="1:8" s="8" customFormat="1" x14ac:dyDescent="0.2">
      <c r="A2" s="41" t="s">
        <v>14</v>
      </c>
      <c r="B2" s="36" t="s">
        <v>22</v>
      </c>
      <c r="C2" s="36"/>
      <c r="D2" s="36"/>
      <c r="E2" s="36"/>
      <c r="F2" s="36"/>
      <c r="G2" s="39" t="s">
        <v>19</v>
      </c>
    </row>
    <row r="3" spans="1:8" s="12" customFormat="1" ht="24.95" customHeight="1" x14ac:dyDescent="0.2">
      <c r="A3" s="42"/>
      <c r="B3" s="9" t="s">
        <v>15</v>
      </c>
      <c r="C3" s="10" t="s">
        <v>20</v>
      </c>
      <c r="D3" s="10" t="s">
        <v>16</v>
      </c>
      <c r="E3" s="10" t="s">
        <v>17</v>
      </c>
      <c r="F3" s="11" t="s">
        <v>18</v>
      </c>
      <c r="G3" s="40"/>
    </row>
    <row r="4" spans="1:8" s="12" customFormat="1" x14ac:dyDescent="0.2">
      <c r="A4" s="43"/>
      <c r="B4" s="13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</row>
    <row r="5" spans="1:8" x14ac:dyDescent="0.2">
      <c r="A5" s="44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16" t="s">
        <v>30</v>
      </c>
    </row>
    <row r="6" spans="1:8" x14ac:dyDescent="0.2">
      <c r="A6" s="45" t="s">
        <v>1</v>
      </c>
      <c r="B6" s="18">
        <v>0</v>
      </c>
      <c r="C6" s="18">
        <v>0</v>
      </c>
      <c r="D6" s="18">
        <f t="shared" ref="D6:D9" si="0">B6+C6</f>
        <v>0</v>
      </c>
      <c r="E6" s="18">
        <v>0</v>
      </c>
      <c r="F6" s="18">
        <v>0</v>
      </c>
      <c r="G6" s="18">
        <f t="shared" ref="G6:G9" si="1">F6-B6</f>
        <v>0</v>
      </c>
      <c r="H6" s="16" t="s">
        <v>40</v>
      </c>
    </row>
    <row r="7" spans="1:8" x14ac:dyDescent="0.2">
      <c r="A7" s="44" t="s">
        <v>2</v>
      </c>
      <c r="B7" s="18">
        <v>0</v>
      </c>
      <c r="C7" s="18">
        <v>0</v>
      </c>
      <c r="D7" s="18">
        <f t="shared" si="0"/>
        <v>0</v>
      </c>
      <c r="E7" s="18">
        <v>0</v>
      </c>
      <c r="F7" s="18">
        <v>0</v>
      </c>
      <c r="G7" s="18">
        <f t="shared" si="1"/>
        <v>0</v>
      </c>
      <c r="H7" s="16" t="s">
        <v>31</v>
      </c>
    </row>
    <row r="8" spans="1:8" x14ac:dyDescent="0.2">
      <c r="A8" s="44" t="s">
        <v>3</v>
      </c>
      <c r="B8" s="18">
        <v>0</v>
      </c>
      <c r="C8" s="18">
        <v>0</v>
      </c>
      <c r="D8" s="18">
        <f t="shared" si="0"/>
        <v>0</v>
      </c>
      <c r="E8" s="18">
        <v>0</v>
      </c>
      <c r="F8" s="18">
        <v>0</v>
      </c>
      <c r="G8" s="18">
        <f t="shared" si="1"/>
        <v>0</v>
      </c>
      <c r="H8" s="16" t="s">
        <v>32</v>
      </c>
    </row>
    <row r="9" spans="1:8" x14ac:dyDescent="0.2">
      <c r="A9" s="44" t="s">
        <v>4</v>
      </c>
      <c r="B9" s="18">
        <v>0</v>
      </c>
      <c r="C9" s="18">
        <v>0</v>
      </c>
      <c r="D9" s="18">
        <f t="shared" si="0"/>
        <v>0</v>
      </c>
      <c r="E9" s="18">
        <v>0</v>
      </c>
      <c r="F9" s="18">
        <v>0</v>
      </c>
      <c r="G9" s="18">
        <f t="shared" si="1"/>
        <v>0</v>
      </c>
      <c r="H9" s="16" t="s">
        <v>33</v>
      </c>
    </row>
    <row r="10" spans="1:8" x14ac:dyDescent="0.2">
      <c r="A10" s="45" t="s">
        <v>5</v>
      </c>
      <c r="B10" s="18">
        <v>0</v>
      </c>
      <c r="C10" s="18">
        <v>0</v>
      </c>
      <c r="D10" s="18">
        <f t="shared" ref="D10:D13" si="2">B10+C10</f>
        <v>0</v>
      </c>
      <c r="E10" s="18">
        <v>0</v>
      </c>
      <c r="F10" s="18">
        <v>0</v>
      </c>
      <c r="G10" s="18">
        <f t="shared" ref="G10:G13" si="3">F10-B10</f>
        <v>0</v>
      </c>
      <c r="H10" s="16" t="s">
        <v>34</v>
      </c>
    </row>
    <row r="11" spans="1:8" ht="25.5" x14ac:dyDescent="0.2">
      <c r="A11" s="44" t="s">
        <v>24</v>
      </c>
      <c r="B11" s="18">
        <v>4348475</v>
      </c>
      <c r="C11" s="18">
        <v>370113.05</v>
      </c>
      <c r="D11" s="18">
        <f t="shared" si="2"/>
        <v>4718588.05</v>
      </c>
      <c r="E11" s="18">
        <v>2770043.15</v>
      </c>
      <c r="F11" s="18">
        <v>2770043.15</v>
      </c>
      <c r="G11" s="18">
        <f t="shared" si="3"/>
        <v>-1578431.85</v>
      </c>
      <c r="H11" s="16" t="s">
        <v>35</v>
      </c>
    </row>
    <row r="12" spans="1:8" ht="38.25" x14ac:dyDescent="0.2">
      <c r="A12" s="44" t="s">
        <v>25</v>
      </c>
      <c r="B12" s="18">
        <v>0</v>
      </c>
      <c r="C12" s="18">
        <v>19594260</v>
      </c>
      <c r="D12" s="18">
        <f t="shared" si="2"/>
        <v>19594260</v>
      </c>
      <c r="E12" s="18">
        <v>9615050</v>
      </c>
      <c r="F12" s="18">
        <v>9615050</v>
      </c>
      <c r="G12" s="18">
        <f t="shared" si="3"/>
        <v>9615050</v>
      </c>
      <c r="H12" s="16" t="s">
        <v>36</v>
      </c>
    </row>
    <row r="13" spans="1:8" ht="25.5" x14ac:dyDescent="0.2">
      <c r="A13" s="44" t="s">
        <v>26</v>
      </c>
      <c r="B13" s="18">
        <v>19801152.52</v>
      </c>
      <c r="C13" s="18">
        <v>204423.91</v>
      </c>
      <c r="D13" s="18">
        <f t="shared" si="2"/>
        <v>20005576.43</v>
      </c>
      <c r="E13" s="18">
        <v>10495421.57</v>
      </c>
      <c r="F13" s="18">
        <v>10495421.57</v>
      </c>
      <c r="G13" s="18">
        <f t="shared" si="3"/>
        <v>-9305730.9499999993</v>
      </c>
      <c r="H13" s="16" t="s">
        <v>37</v>
      </c>
    </row>
    <row r="14" spans="1:8" x14ac:dyDescent="0.2">
      <c r="A14" s="44" t="s">
        <v>6</v>
      </c>
      <c r="B14" s="18">
        <v>0</v>
      </c>
      <c r="C14" s="18">
        <v>0</v>
      </c>
      <c r="D14" s="18">
        <f t="shared" ref="D14" si="4">B14+C14</f>
        <v>0</v>
      </c>
      <c r="E14" s="18">
        <v>0</v>
      </c>
      <c r="F14" s="18">
        <v>0</v>
      </c>
      <c r="G14" s="18">
        <f t="shared" ref="G14" si="5">F14-B14</f>
        <v>0</v>
      </c>
      <c r="H14" s="16" t="s">
        <v>38</v>
      </c>
    </row>
    <row r="15" spans="1:8" x14ac:dyDescent="0.2">
      <c r="A15" s="46"/>
      <c r="B15" s="19"/>
      <c r="C15" s="19"/>
      <c r="D15" s="19"/>
      <c r="E15" s="19"/>
      <c r="F15" s="19"/>
      <c r="G15" s="19"/>
      <c r="H15" s="16" t="s">
        <v>39</v>
      </c>
    </row>
    <row r="16" spans="1:8" x14ac:dyDescent="0.2">
      <c r="A16" s="47" t="s">
        <v>13</v>
      </c>
      <c r="B16" s="20">
        <f>SUM(B5:B14)</f>
        <v>24149627.52</v>
      </c>
      <c r="C16" s="20">
        <f t="shared" ref="C16:G16" si="6">SUM(C5:C14)</f>
        <v>20168796.960000001</v>
      </c>
      <c r="D16" s="20">
        <f t="shared" si="6"/>
        <v>44318424.480000004</v>
      </c>
      <c r="E16" s="20">
        <f t="shared" si="6"/>
        <v>22880514.719999999</v>
      </c>
      <c r="F16" s="21">
        <f t="shared" si="6"/>
        <v>22880514.719999999</v>
      </c>
      <c r="G16" s="22">
        <f t="shared" si="6"/>
        <v>-1269112.7999999989</v>
      </c>
      <c r="H16" s="16" t="s">
        <v>39</v>
      </c>
    </row>
    <row r="17" spans="1:8" x14ac:dyDescent="0.2">
      <c r="A17" s="48"/>
      <c r="B17" s="24"/>
      <c r="C17" s="24"/>
      <c r="D17" s="25"/>
      <c r="E17" s="26" t="s">
        <v>21</v>
      </c>
      <c r="F17" s="27"/>
      <c r="G17" s="28"/>
      <c r="H17" s="16" t="s">
        <v>39</v>
      </c>
    </row>
    <row r="18" spans="1:8" ht="10.15" customHeight="1" x14ac:dyDescent="0.2">
      <c r="A18" s="49" t="s">
        <v>23</v>
      </c>
      <c r="B18" s="36" t="s">
        <v>22</v>
      </c>
      <c r="C18" s="36"/>
      <c r="D18" s="36"/>
      <c r="E18" s="36"/>
      <c r="F18" s="36"/>
      <c r="G18" s="39" t="s">
        <v>19</v>
      </c>
      <c r="H18" s="16" t="s">
        <v>39</v>
      </c>
    </row>
    <row r="19" spans="1:8" ht="25.5" x14ac:dyDescent="0.2">
      <c r="A19" s="50"/>
      <c r="B19" s="9" t="s">
        <v>15</v>
      </c>
      <c r="C19" s="10" t="s">
        <v>20</v>
      </c>
      <c r="D19" s="10" t="s">
        <v>16</v>
      </c>
      <c r="E19" s="10" t="s">
        <v>17</v>
      </c>
      <c r="F19" s="11" t="s">
        <v>18</v>
      </c>
      <c r="G19" s="40"/>
      <c r="H19" s="16" t="s">
        <v>39</v>
      </c>
    </row>
    <row r="20" spans="1:8" x14ac:dyDescent="0.2">
      <c r="A20" s="51"/>
      <c r="B20" s="13" t="s">
        <v>7</v>
      </c>
      <c r="C20" s="14" t="s">
        <v>8</v>
      </c>
      <c r="D20" s="14" t="s">
        <v>9</v>
      </c>
      <c r="E20" s="14" t="s">
        <v>10</v>
      </c>
      <c r="F20" s="14" t="s">
        <v>11</v>
      </c>
      <c r="G20" s="14" t="s">
        <v>12</v>
      </c>
      <c r="H20" s="16" t="s">
        <v>39</v>
      </c>
    </row>
    <row r="21" spans="1:8" x14ac:dyDescent="0.2">
      <c r="A21" s="29" t="s">
        <v>27</v>
      </c>
      <c r="B21" s="30">
        <f t="shared" ref="B21:G21" si="7">SUM(B22+B23+B24+B25+B26+B27+B28+B29)</f>
        <v>0</v>
      </c>
      <c r="C21" s="30">
        <f t="shared" si="7"/>
        <v>0</v>
      </c>
      <c r="D21" s="30">
        <f t="shared" si="7"/>
        <v>0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16" t="s">
        <v>39</v>
      </c>
    </row>
    <row r="22" spans="1:8" x14ac:dyDescent="0.2">
      <c r="A22" s="52" t="s">
        <v>0</v>
      </c>
      <c r="B22" s="31">
        <v>0</v>
      </c>
      <c r="C22" s="31">
        <v>0</v>
      </c>
      <c r="D22" s="31">
        <f t="shared" ref="D22:D25" si="8">B22+C22</f>
        <v>0</v>
      </c>
      <c r="E22" s="31">
        <v>0</v>
      </c>
      <c r="F22" s="31">
        <v>0</v>
      </c>
      <c r="G22" s="31">
        <f t="shared" ref="G22:G25" si="9">F22-B22</f>
        <v>0</v>
      </c>
      <c r="H22" s="16" t="s">
        <v>30</v>
      </c>
    </row>
    <row r="23" spans="1:8" x14ac:dyDescent="0.2">
      <c r="A23" s="52" t="s">
        <v>1</v>
      </c>
      <c r="B23" s="31">
        <v>0</v>
      </c>
      <c r="C23" s="31">
        <v>0</v>
      </c>
      <c r="D23" s="31">
        <f t="shared" si="8"/>
        <v>0</v>
      </c>
      <c r="E23" s="31">
        <v>0</v>
      </c>
      <c r="F23" s="31">
        <v>0</v>
      </c>
      <c r="G23" s="31">
        <f t="shared" si="9"/>
        <v>0</v>
      </c>
      <c r="H23" s="16" t="s">
        <v>40</v>
      </c>
    </row>
    <row r="24" spans="1:8" x14ac:dyDescent="0.2">
      <c r="A24" s="52" t="s">
        <v>2</v>
      </c>
      <c r="B24" s="31">
        <v>0</v>
      </c>
      <c r="C24" s="31">
        <v>0</v>
      </c>
      <c r="D24" s="31">
        <f t="shared" si="8"/>
        <v>0</v>
      </c>
      <c r="E24" s="31">
        <v>0</v>
      </c>
      <c r="F24" s="31">
        <v>0</v>
      </c>
      <c r="G24" s="31">
        <f t="shared" si="9"/>
        <v>0</v>
      </c>
      <c r="H24" s="16" t="s">
        <v>31</v>
      </c>
    </row>
    <row r="25" spans="1:8" x14ac:dyDescent="0.2">
      <c r="A25" s="52" t="s">
        <v>3</v>
      </c>
      <c r="B25" s="31">
        <v>0</v>
      </c>
      <c r="C25" s="31">
        <v>0</v>
      </c>
      <c r="D25" s="31">
        <f t="shared" si="8"/>
        <v>0</v>
      </c>
      <c r="E25" s="31">
        <v>0</v>
      </c>
      <c r="F25" s="31">
        <v>0</v>
      </c>
      <c r="G25" s="31">
        <f t="shared" si="9"/>
        <v>0</v>
      </c>
      <c r="H25" s="16" t="s">
        <v>32</v>
      </c>
    </row>
    <row r="26" spans="1:8" ht="14.25" x14ac:dyDescent="0.2">
      <c r="A26" s="52" t="s">
        <v>48</v>
      </c>
      <c r="B26" s="31">
        <v>0</v>
      </c>
      <c r="C26" s="31">
        <v>0</v>
      </c>
      <c r="D26" s="31">
        <f t="shared" ref="D26" si="10">B26+C26</f>
        <v>0</v>
      </c>
      <c r="E26" s="31">
        <v>0</v>
      </c>
      <c r="F26" s="31">
        <v>0</v>
      </c>
      <c r="G26" s="31">
        <f t="shared" ref="G26" si="11">F26-B26</f>
        <v>0</v>
      </c>
      <c r="H26" s="16" t="s">
        <v>33</v>
      </c>
    </row>
    <row r="27" spans="1:8" ht="14.25" x14ac:dyDescent="0.2">
      <c r="A27" s="52" t="s">
        <v>49</v>
      </c>
      <c r="B27" s="31">
        <v>0</v>
      </c>
      <c r="C27" s="31">
        <v>0</v>
      </c>
      <c r="D27" s="31">
        <f t="shared" ref="D27:D29" si="12">B27+C27</f>
        <v>0</v>
      </c>
      <c r="E27" s="31">
        <v>0</v>
      </c>
      <c r="F27" s="31">
        <v>0</v>
      </c>
      <c r="G27" s="31">
        <f t="shared" ref="G27:G29" si="13">F27-B27</f>
        <v>0</v>
      </c>
      <c r="H27" s="16" t="s">
        <v>34</v>
      </c>
    </row>
    <row r="28" spans="1:8" ht="38.25" x14ac:dyDescent="0.2">
      <c r="A28" s="52" t="s">
        <v>28</v>
      </c>
      <c r="B28" s="31">
        <v>0</v>
      </c>
      <c r="C28" s="31">
        <v>0</v>
      </c>
      <c r="D28" s="31">
        <f t="shared" si="12"/>
        <v>0</v>
      </c>
      <c r="E28" s="31">
        <v>0</v>
      </c>
      <c r="F28" s="31">
        <v>0</v>
      </c>
      <c r="G28" s="31">
        <f t="shared" si="13"/>
        <v>0</v>
      </c>
      <c r="H28" s="16" t="s">
        <v>36</v>
      </c>
    </row>
    <row r="29" spans="1:8" ht="25.5" x14ac:dyDescent="0.2">
      <c r="A29" s="52" t="s">
        <v>26</v>
      </c>
      <c r="B29" s="31">
        <v>0</v>
      </c>
      <c r="C29" s="31">
        <v>0</v>
      </c>
      <c r="D29" s="31">
        <f t="shared" si="12"/>
        <v>0</v>
      </c>
      <c r="E29" s="31">
        <v>0</v>
      </c>
      <c r="F29" s="31">
        <v>0</v>
      </c>
      <c r="G29" s="31">
        <f t="shared" si="13"/>
        <v>0</v>
      </c>
      <c r="H29" s="16" t="s">
        <v>37</v>
      </c>
    </row>
    <row r="30" spans="1:8" x14ac:dyDescent="0.2">
      <c r="A30" s="53"/>
      <c r="B30" s="31"/>
      <c r="C30" s="31"/>
      <c r="D30" s="31"/>
      <c r="E30" s="31"/>
      <c r="F30" s="31"/>
      <c r="G30" s="31"/>
      <c r="H30" s="16" t="s">
        <v>39</v>
      </c>
    </row>
    <row r="31" spans="1:8" ht="41.25" customHeight="1" x14ac:dyDescent="0.2">
      <c r="A31" s="32" t="s">
        <v>41</v>
      </c>
      <c r="B31" s="33">
        <f t="shared" ref="B31:G31" si="14">SUM(B32:B35)</f>
        <v>24149627.52</v>
      </c>
      <c r="C31" s="33">
        <f t="shared" si="14"/>
        <v>574536.95999999996</v>
      </c>
      <c r="D31" s="33">
        <f t="shared" si="14"/>
        <v>24724164.48</v>
      </c>
      <c r="E31" s="33">
        <f t="shared" si="14"/>
        <v>13265464.720000001</v>
      </c>
      <c r="F31" s="33">
        <f t="shared" si="14"/>
        <v>13265464.720000001</v>
      </c>
      <c r="G31" s="33">
        <f t="shared" si="14"/>
        <v>-10884162.799999999</v>
      </c>
      <c r="H31" s="16" t="s">
        <v>39</v>
      </c>
    </row>
    <row r="32" spans="1:8" x14ac:dyDescent="0.2">
      <c r="A32" s="52" t="s">
        <v>1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>F32-B32</f>
        <v>0</v>
      </c>
      <c r="H32" s="16" t="s">
        <v>40</v>
      </c>
    </row>
    <row r="33" spans="1:8" ht="14.25" x14ac:dyDescent="0.2">
      <c r="A33" s="52" t="s">
        <v>50</v>
      </c>
      <c r="B33" s="31">
        <v>0</v>
      </c>
      <c r="C33" s="31">
        <v>0</v>
      </c>
      <c r="D33" s="31">
        <f>B33+C33</f>
        <v>0</v>
      </c>
      <c r="E33" s="31">
        <v>0</v>
      </c>
      <c r="F33" s="31">
        <v>0</v>
      </c>
      <c r="G33" s="31">
        <f t="shared" ref="G33:G34" si="15">F33-B33</f>
        <v>0</v>
      </c>
      <c r="H33" s="16" t="s">
        <v>33</v>
      </c>
    </row>
    <row r="34" spans="1:8" ht="27" x14ac:dyDescent="0.2">
      <c r="A34" s="52" t="s">
        <v>51</v>
      </c>
      <c r="B34" s="31">
        <v>4348475</v>
      </c>
      <c r="C34" s="31">
        <v>370113.05</v>
      </c>
      <c r="D34" s="31">
        <f>B34+C34</f>
        <v>4718588.05</v>
      </c>
      <c r="E34" s="31">
        <v>2770043.15</v>
      </c>
      <c r="F34" s="31">
        <v>2770043.15</v>
      </c>
      <c r="G34" s="31">
        <f t="shared" si="15"/>
        <v>-1578431.85</v>
      </c>
      <c r="H34" s="16" t="s">
        <v>35</v>
      </c>
    </row>
    <row r="35" spans="1:8" ht="25.5" x14ac:dyDescent="0.2">
      <c r="A35" s="52" t="s">
        <v>26</v>
      </c>
      <c r="B35" s="31">
        <v>19801152.52</v>
      </c>
      <c r="C35" s="31">
        <v>204423.91</v>
      </c>
      <c r="D35" s="31">
        <f>B35+C35</f>
        <v>20005576.43</v>
      </c>
      <c r="E35" s="31">
        <v>10495421.57</v>
      </c>
      <c r="F35" s="31">
        <v>10495421.57</v>
      </c>
      <c r="G35" s="31">
        <f t="shared" ref="G35" si="16">F35-B35</f>
        <v>-9305730.9499999993</v>
      </c>
      <c r="H35" s="16" t="s">
        <v>37</v>
      </c>
    </row>
    <row r="36" spans="1:8" x14ac:dyDescent="0.2">
      <c r="A36" s="53"/>
      <c r="B36" s="31"/>
      <c r="C36" s="31"/>
      <c r="D36" s="31"/>
      <c r="E36" s="31"/>
      <c r="F36" s="31"/>
      <c r="G36" s="31"/>
      <c r="H36" s="16" t="s">
        <v>39</v>
      </c>
    </row>
    <row r="37" spans="1:8" x14ac:dyDescent="0.2">
      <c r="A37" s="29" t="s">
        <v>29</v>
      </c>
      <c r="B37" s="33">
        <f t="shared" ref="B37:G37" si="17">SUM(B38)</f>
        <v>0</v>
      </c>
      <c r="C37" s="33">
        <f t="shared" si="17"/>
        <v>0</v>
      </c>
      <c r="D37" s="33">
        <f t="shared" si="17"/>
        <v>0</v>
      </c>
      <c r="E37" s="33">
        <f t="shared" si="17"/>
        <v>0</v>
      </c>
      <c r="F37" s="33">
        <f t="shared" si="17"/>
        <v>0</v>
      </c>
      <c r="G37" s="33">
        <f t="shared" si="17"/>
        <v>0</v>
      </c>
      <c r="H37" s="16" t="s">
        <v>39</v>
      </c>
    </row>
    <row r="38" spans="1:8" x14ac:dyDescent="0.2">
      <c r="A38" s="52" t="s">
        <v>6</v>
      </c>
      <c r="B38" s="31">
        <v>0</v>
      </c>
      <c r="C38" s="31">
        <v>0</v>
      </c>
      <c r="D38" s="31">
        <f>B38+C38</f>
        <v>0</v>
      </c>
      <c r="E38" s="31">
        <v>0</v>
      </c>
      <c r="F38" s="31">
        <v>0</v>
      </c>
      <c r="G38" s="31">
        <f>F38-B38</f>
        <v>0</v>
      </c>
      <c r="H38" s="16" t="s">
        <v>38</v>
      </c>
    </row>
    <row r="39" spans="1:8" x14ac:dyDescent="0.2">
      <c r="A39" s="52"/>
      <c r="B39" s="31"/>
      <c r="C39" s="31"/>
      <c r="D39" s="31"/>
      <c r="E39" s="31"/>
      <c r="F39" s="31"/>
      <c r="G39" s="31"/>
      <c r="H39" s="16"/>
    </row>
    <row r="40" spans="1:8" x14ac:dyDescent="0.2">
      <c r="A40" s="54" t="s">
        <v>13</v>
      </c>
      <c r="B40" s="20">
        <f>SUM(B37+B31+B21)</f>
        <v>24149627.52</v>
      </c>
      <c r="C40" s="20">
        <f t="shared" ref="C40:G40" si="18">SUM(C37+C31+C21)</f>
        <v>574536.95999999996</v>
      </c>
      <c r="D40" s="20">
        <f t="shared" si="18"/>
        <v>24724164.48</v>
      </c>
      <c r="E40" s="20">
        <f t="shared" si="18"/>
        <v>13265464.720000001</v>
      </c>
      <c r="F40" s="20">
        <f t="shared" si="18"/>
        <v>13265464.720000001</v>
      </c>
      <c r="G40" s="22">
        <f t="shared" si="18"/>
        <v>-10884162.799999999</v>
      </c>
      <c r="H40" s="16" t="s">
        <v>39</v>
      </c>
    </row>
    <row r="41" spans="1:8" x14ac:dyDescent="0.2">
      <c r="A41" s="23"/>
      <c r="B41" s="24"/>
      <c r="C41" s="24"/>
      <c r="D41" s="24"/>
      <c r="E41" s="26" t="s">
        <v>21</v>
      </c>
      <c r="F41" s="34"/>
      <c r="G41" s="28"/>
      <c r="H41" s="16" t="s">
        <v>39</v>
      </c>
    </row>
    <row r="42" spans="1:8" x14ac:dyDescent="0.2">
      <c r="A42" s="7" t="s">
        <v>42</v>
      </c>
      <c r="B42" s="2"/>
      <c r="C42" s="2"/>
      <c r="D42" s="2"/>
      <c r="E42" s="2"/>
      <c r="F42" s="2"/>
      <c r="G42" s="2"/>
    </row>
    <row r="43" spans="1:8" ht="22.5" x14ac:dyDescent="0.2">
      <c r="A43" s="1" t="s">
        <v>52</v>
      </c>
      <c r="B43" s="2"/>
      <c r="C43" s="2"/>
      <c r="D43" s="2"/>
      <c r="E43" s="2"/>
      <c r="F43" s="2"/>
      <c r="G43" s="2"/>
    </row>
    <row r="44" spans="1:8" x14ac:dyDescent="0.2">
      <c r="A44" s="2" t="s">
        <v>53</v>
      </c>
      <c r="B44" s="2"/>
      <c r="C44" s="2"/>
      <c r="D44" s="2"/>
      <c r="E44" s="2"/>
      <c r="F44" s="2"/>
      <c r="G44" s="2"/>
    </row>
    <row r="45" spans="1:8" ht="30.75" customHeight="1" x14ac:dyDescent="0.2">
      <c r="A45" s="38" t="s">
        <v>54</v>
      </c>
      <c r="B45" s="38"/>
      <c r="C45" s="38"/>
      <c r="D45" s="38"/>
      <c r="E45" s="38"/>
      <c r="F45" s="38"/>
      <c r="G45" s="38"/>
    </row>
    <row r="53" spans="1:6" x14ac:dyDescent="0.2">
      <c r="A53" s="3" t="s">
        <v>44</v>
      </c>
      <c r="B53" s="4"/>
      <c r="C53" s="4"/>
      <c r="D53" s="4"/>
      <c r="E53" s="3" t="s">
        <v>47</v>
      </c>
      <c r="F53" s="4"/>
    </row>
    <row r="54" spans="1:6" x14ac:dyDescent="0.2">
      <c r="A54" s="5" t="s">
        <v>45</v>
      </c>
      <c r="B54" s="6"/>
      <c r="C54" s="4"/>
      <c r="D54" s="4"/>
      <c r="E54" s="3" t="s">
        <v>46</v>
      </c>
      <c r="F54" s="4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38" right="0.21" top="0.74803149606299213" bottom="0.74803149606299213" header="0.31496062992125984" footer="0.31496062992125984"/>
  <pageSetup paperSize="9" scale="72" orientation="portrait" r:id="rId1"/>
  <ignoredErrors>
    <ignoredError sqref="B20:F20 B4:F4 H40:H41 H5:H38" numberStoredAsText="1"/>
    <ignoredError sqref="B21:G40 B16:G16 G5:G15 D5:D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2023-07-17T16:18:09Z</cp:lastPrinted>
  <dcterms:created xsi:type="dcterms:W3CDTF">2012-12-11T20:48:19Z</dcterms:created>
  <dcterms:modified xsi:type="dcterms:W3CDTF">2023-07-17T16:19:24Z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