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CONTABILIDAD\ITESG 2022\CONTABILIDAD\CUENTA PÚBLICA\4TO. TRIMESTRE\DIGITALES PUBLICAR\03 INFORMACIÓN PROGRAMÁTICA\"/>
    </mc:Choice>
  </mc:AlternateContent>
  <xr:revisionPtr revIDLastSave="0" documentId="13_ncr:1_{C38E0268-1F2A-4B25-B288-353306AEAF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" l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/>
  <c r="K20" i="1" l="1"/>
  <c r="J20" i="1"/>
  <c r="I20" i="1"/>
  <c r="H20" i="1"/>
  <c r="G20" i="1"/>
  <c r="M27" i="1" l="1"/>
  <c r="M20" i="1"/>
  <c r="M9" i="1"/>
  <c r="K29" i="1"/>
  <c r="I29" i="1"/>
  <c r="H29" i="1"/>
  <c r="J29" i="1"/>
  <c r="G29" i="1"/>
  <c r="L27" i="1"/>
  <c r="L20" i="1"/>
  <c r="L9" i="1"/>
  <c r="L29" i="1" l="1"/>
  <c r="M29" i="1"/>
</calcChain>
</file>

<file path=xl/sharedStrings.xml><?xml version="1.0" encoding="utf-8"?>
<sst xmlns="http://schemas.openxmlformats.org/spreadsheetml/2006/main" count="43" uniqueCount="41">
  <si>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</si>
  <si>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</si>
  <si>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</si>
  <si>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</si>
  <si>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</si>
  <si>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</si>
  <si>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</si>
  <si>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</si>
  <si>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</si>
  <si>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</si>
  <si>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</si>
  <si>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</si>
  <si>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</si>
  <si>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</si>
  <si>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</si>
  <si>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</si>
  <si>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</si>
  <si>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</si>
  <si>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</si>
  <si>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</si>
  <si>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</si>
  <si>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P0714</t>
  </si>
  <si>
    <t>ADMINISTRACIÓN E IMPARTICIÓN DE LOS SERVICIOS EDUCATIVOS EXISTENTES DEL ITESG.</t>
  </si>
  <si>
    <t>EQUIPO MEDICO Y DE LABORATORIO</t>
  </si>
  <si>
    <t>MAQUINARIA Y EQUIPO INDUSTRIAL</t>
  </si>
  <si>
    <t>HERRAMIENTAS Y MAQUINAS-HERRAMIENTA</t>
  </si>
  <si>
    <t>P0716</t>
  </si>
  <si>
    <t>APOYOS PARA LA PROFESIONALIZACIÓN DEL ITESG.</t>
  </si>
  <si>
    <t>EQUIPO DE COMPUTO Y DE TECNOLOGIAS DE LA INFORMACI</t>
  </si>
  <si>
    <t>CAMARAS FOTOGRAFICAS Y DE VIDEO</t>
  </si>
  <si>
    <t>P0724</t>
  </si>
  <si>
    <t>OPERACIÓN DE SERVICIOS DE VINCULACIÓN CON EL ENTORNO DEL ITESG</t>
  </si>
  <si>
    <t>EQUIPO Y APARATOS AUDIOVISUALES</t>
  </si>
  <si>
    <t>EQUIPO DE COMUNICACION Y TELECOMUNICACION</t>
  </si>
  <si>
    <t>P3068</t>
  </si>
  <si>
    <t>GESTIÓN DE PROYECTOS DE INVESTIGACIÓN, INNOVACIÓN Y DESARROLLO TECNOLÓGICO DEL ITESG</t>
  </si>
  <si>
    <t>INSTITUTO TECNOLOGICO SUPERIOR DE GUANAJUATO
Programas y Proyectos de Inversión
Del 1 de Enero al 31 de Diciembre de 2022</t>
  </si>
  <si>
    <t>Ing. Eusebio Vega pérez</t>
  </si>
  <si>
    <t>Director General</t>
  </si>
  <si>
    <t>C.P. Claudia Jacqueline García Juárez</t>
  </si>
  <si>
    <t>Jefa Departamento de Planeación, Programación y Ppto.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</si>
</sst>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0" fillId="0" borderId="0" xfId="0"/>
    <xf numFmtId="0" fontId="10" fillId="0" borderId="0" xfId="0" applyFont="1" applyAlignment="1" applyProtection="1">
      <alignment horizontal="center"/>
      <protection locked="0"/>
    </xf>
    <xf numFmtId="4" fontId="10" fillId="0" borderId="0" xfId="0" applyNumberFormat="1" applyFont="1" applyAlignment="1" applyProtection="1">
      <alignment horizontal="center"/>
      <protection locked="0"/>
    </xf>
    <xf numFmtId="0" fontId="11" fillId="7" borderId="0" xfId="0" applyFont="1" applyFill="1" applyAlignment="1">
      <alignment horizontal="center" vertical="center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59">
    <cellStyle name="Euro" xfId="4" xr:uid="{D91DC5B1-CDBB-4C78-8877-91B52CCC1137}"/>
    <cellStyle name="Millares 2" xfId="5" xr:uid="{EB68338E-FE26-473A-B22D-A2562BD007DF}"/>
    <cellStyle name="Millares 2 10" xfId="49" xr:uid="{2ADE3835-5B4F-4FB7-8B78-AAD59F9DEC9A}"/>
    <cellStyle name="Millares 2 11" xfId="54" xr:uid="{93F02AD6-B49C-4FC3-B9DA-9AE869D5298F}"/>
    <cellStyle name="Millares 2 2" xfId="6" xr:uid="{C6539480-07EA-4535-A02B-24D2B2E132F8}"/>
    <cellStyle name="Millares 2 2 2" xfId="20" xr:uid="{314EB272-C7E6-4D54-A0A8-B4D2E09D45E3}"/>
    <cellStyle name="Millares 2 2 3" xfId="25" xr:uid="{B2C1A6AE-C408-4742-A68C-E6CA5A4E303E}"/>
    <cellStyle name="Millares 2 2 4" xfId="30" xr:uid="{4F97E2D9-8493-4F00-9253-63F8C2BA0D6C}"/>
    <cellStyle name="Millares 2 2 5" xfId="35" xr:uid="{B474B3C9-A00B-4283-9DA9-3D408D0C0B43}"/>
    <cellStyle name="Millares 2 2 6" xfId="40" xr:uid="{A7D11AB6-B254-49BC-8D12-6C85F1A3DE12}"/>
    <cellStyle name="Millares 2 2 7" xfId="45" xr:uid="{B71CB89B-78D5-4465-BF64-6FD2C59ED028}"/>
    <cellStyle name="Millares 2 2 8" xfId="50" xr:uid="{4B46C72C-6C7D-433C-969F-2D8F8FA0D0D6}"/>
    <cellStyle name="Millares 2 2 9" xfId="55" xr:uid="{BF024571-8526-425F-981E-F009A6B311AE}"/>
    <cellStyle name="Millares 2 3" xfId="7" xr:uid="{EC6E472E-1B18-49A0-B0B9-D1328785A766}"/>
    <cellStyle name="Millares 2 3 2" xfId="21" xr:uid="{843F4A85-D783-4B51-BC30-249246D22C39}"/>
    <cellStyle name="Millares 2 3 3" xfId="26" xr:uid="{BDA21FC0-8CCE-480C-8BC9-B2E309C2A714}"/>
    <cellStyle name="Millares 2 3 4" xfId="31" xr:uid="{9F8140E7-D9B3-4483-AF6A-732CE26D4BC8}"/>
    <cellStyle name="Millares 2 3 5" xfId="36" xr:uid="{E61AF8C1-954C-4D52-8EFF-0CEE0231D8FB}"/>
    <cellStyle name="Millares 2 3 6" xfId="41" xr:uid="{28175175-61F4-4032-9ED6-521A09367818}"/>
    <cellStyle name="Millares 2 3 7" xfId="46" xr:uid="{F68A5DFD-3749-489F-AA79-99823ECC7624}"/>
    <cellStyle name="Millares 2 3 8" xfId="51" xr:uid="{6010ADBF-B93C-4721-8B88-95F7D149C7DD}"/>
    <cellStyle name="Millares 2 3 9" xfId="56" xr:uid="{DDAAE3C2-1944-47F8-A8AF-8868C553974C}"/>
    <cellStyle name="Millares 2 4" xfId="19" xr:uid="{A6346FB8-9026-4D7C-B2CB-02CE54B8874C}"/>
    <cellStyle name="Millares 2 5" xfId="24" xr:uid="{7030AB29-2B25-428E-9E1D-7127D5BC7690}"/>
    <cellStyle name="Millares 2 6" xfId="29" xr:uid="{98BE68BE-CF4E-4274-BC7B-8036067D2B61}"/>
    <cellStyle name="Millares 2 7" xfId="34" xr:uid="{B1D961BF-8F27-4CDD-AAA8-18ABA617F6BD}"/>
    <cellStyle name="Millares 2 8" xfId="39" xr:uid="{BA08772A-17F2-4DC2-AFA5-0A24FBEED08A}"/>
    <cellStyle name="Millares 2 9" xfId="44" xr:uid="{1FEB5A93-302C-4B93-A7C3-42B8E8B41698}"/>
    <cellStyle name="Millares 3" xfId="8" xr:uid="{3F02698D-BFBF-4BC4-B01E-2BC3AD610600}"/>
    <cellStyle name="Millares 3 2" xfId="22" xr:uid="{8D7058EC-48D5-4E3E-8379-CF24D2EE81F1}"/>
    <cellStyle name="Millares 3 3" xfId="27" xr:uid="{3FC95F8F-92F7-4474-A950-5F683F9B4C80}"/>
    <cellStyle name="Millares 3 4" xfId="32" xr:uid="{10E2F559-ACFA-4B28-A8B9-96681916A2DA}"/>
    <cellStyle name="Millares 3 5" xfId="37" xr:uid="{AE50C40F-27A0-45AE-A04D-E7662D90163C}"/>
    <cellStyle name="Millares 3 6" xfId="42" xr:uid="{67555F5E-20A5-480F-A375-EECF178BEC08}"/>
    <cellStyle name="Millares 3 7" xfId="47" xr:uid="{7DCAD2C2-4307-4197-A071-4C6C54CCB08C}"/>
    <cellStyle name="Millares 3 8" xfId="52" xr:uid="{75BEB0B5-B6D6-4B0E-9DC8-E9698F7C28DB}"/>
    <cellStyle name="Millares 3 9" xfId="57" xr:uid="{5AAB8CD8-459D-4456-A4E1-ED71ECD6B60C}"/>
    <cellStyle name="Moneda" xfId="1" builtinId="4"/>
    <cellStyle name="Moneda 2" xfId="9" xr:uid="{CFAF82C1-B1CF-4D25-8B7B-2C7AD734DAFC}"/>
    <cellStyle name="Moneda 2 2" xfId="23" xr:uid="{1C25B706-E566-457D-8D6E-71D97F2804FE}"/>
    <cellStyle name="Moneda 2 3" xfId="28" xr:uid="{40B6DEEC-A539-495D-BC66-0F0D241FBA17}"/>
    <cellStyle name="Moneda 2 4" xfId="33" xr:uid="{3B479B54-E5ED-4424-B51A-156E1ABE6FD0}"/>
    <cellStyle name="Moneda 2 5" xfId="38" xr:uid="{FCA06733-D638-4FE2-A63D-9545A4D6CBAE}"/>
    <cellStyle name="Moneda 2 6" xfId="43" xr:uid="{38221965-6F9F-4AB4-B406-DB84A5382C76}"/>
    <cellStyle name="Moneda 2 7" xfId="48" xr:uid="{5F8AEB71-5CA5-4D35-B239-F0F77BFBD214}"/>
    <cellStyle name="Moneda 2 8" xfId="53" xr:uid="{C6432F5F-6F24-4884-B7E6-A551115D9F52}"/>
    <cellStyle name="Moneda 2 9" xfId="58" xr:uid="{A5363661-37AC-471F-9FC8-3BEEEEB55A3F}"/>
    <cellStyle name="Normal" xfId="0" builtinId="0"/>
    <cellStyle name="Normal 2" xfId="10" xr:uid="{B75FE547-A7C4-4B93-AD62-6B254573DDA3}"/>
    <cellStyle name="Normal 2 2" xfId="11" xr:uid="{51122C96-7ABF-42C4-8B63-3F7217DA0C89}"/>
    <cellStyle name="Normal 3" xfId="3" xr:uid="{00000000-0005-0000-0000-000002000000}"/>
    <cellStyle name="Normal 4" xfId="12" xr:uid="{240850BF-D618-4526-9F62-39704F769717}"/>
    <cellStyle name="Normal 4 2" xfId="13" xr:uid="{A2F1A12C-8209-4F19-8B33-36663E4DBB1F}"/>
    <cellStyle name="Normal 5" xfId="14" xr:uid="{B2FD7C0F-B1CA-4D7F-84C4-F9070F9992D9}"/>
    <cellStyle name="Normal 5 2" xfId="15" xr:uid="{2479979D-F1E5-4E24-825E-8A754B221847}"/>
    <cellStyle name="Normal 6" xfId="16" xr:uid="{D261E7ED-999A-4F4F-968F-331748828A9C}"/>
    <cellStyle name="Normal 6 2" xfId="17" xr:uid="{7295DAE5-63B7-4104-8642-444AED4733F1}"/>
    <cellStyle name="Porcentaje" xfId="2" builtinId="5"/>
    <cellStyle name="Porcentual 2" xfId="18" xr:uid="{7D270D56-B43D-4D11-B72B-256800157E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37</xdr:row>
      <xdr:rowOff>0</xdr:rowOff>
    </xdr:from>
    <xdr:to>
      <xdr:col>3</xdr:col>
      <xdr:colOff>2762250</xdr:colOff>
      <xdr:row>37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84DB2554-44B1-4CD1-8C0A-55D8382E0A66}"/>
            </a:ext>
          </a:extLst>
        </xdr:cNvPr>
        <xdr:cNvCxnSpPr/>
      </xdr:nvCxnSpPr>
      <xdr:spPr>
        <a:xfrm>
          <a:off x="1162050" y="6934200"/>
          <a:ext cx="26289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733425</xdr:colOff>
      <xdr:row>37</xdr:row>
      <xdr:rowOff>9525</xdr:rowOff>
    </xdr:from>
    <xdr:to>
      <xdr:col>10</xdr:col>
      <xdr:colOff>247650</xdr:colOff>
      <xdr:row>37</xdr:row>
      <xdr:rowOff>9525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6D0DA9F8-8346-470F-AA28-68215F7ABF92}"/>
            </a:ext>
          </a:extLst>
        </xdr:cNvPr>
        <xdr:cNvCxnSpPr/>
      </xdr:nvCxnSpPr>
      <xdr:spPr>
        <a:xfrm>
          <a:off x="8229600" y="6943725"/>
          <a:ext cx="26289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9"/>
  <sheetViews>
    <sheetView tabSelected="1" view="pageBreakPreview" zoomScale="80" zoomScaleNormal="100" zoomScaleSheetLayoutView="80" workbookViewId="0">
      <selection activeCell="K35" sqref="K3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4" t="s">
        <v>36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2:13" ht="13.15" customHeight="1" x14ac:dyDescent="0.2">
      <c r="B2" s="77" t="s">
        <v>0</v>
      </c>
      <c r="C2" s="78"/>
      <c r="D2" s="83" t="s">
        <v>1</v>
      </c>
      <c r="E2" s="86" t="s">
        <v>2</v>
      </c>
      <c r="F2" s="83" t="s">
        <v>3</v>
      </c>
      <c r="G2" s="87" t="s">
        <v>4</v>
      </c>
      <c r="H2" s="87"/>
      <c r="I2" s="87"/>
      <c r="J2" s="87"/>
      <c r="K2" s="87"/>
      <c r="L2" s="87"/>
      <c r="M2" s="88"/>
    </row>
    <row r="3" spans="2:13" ht="23.25" customHeight="1" x14ac:dyDescent="0.2">
      <c r="B3" s="79"/>
      <c r="C3" s="80"/>
      <c r="D3" s="84"/>
      <c r="E3" s="86"/>
      <c r="F3" s="84"/>
      <c r="G3" s="89" t="s">
        <v>20</v>
      </c>
      <c r="H3" s="91" t="s">
        <v>5</v>
      </c>
      <c r="I3" s="58" t="s">
        <v>6</v>
      </c>
      <c r="J3" s="58" t="s">
        <v>7</v>
      </c>
      <c r="K3" s="58" t="s">
        <v>8</v>
      </c>
      <c r="L3" s="61" t="s">
        <v>9</v>
      </c>
      <c r="M3" s="62"/>
    </row>
    <row r="4" spans="2:13" ht="13.15" customHeight="1" x14ac:dyDescent="0.2">
      <c r="B4" s="79"/>
      <c r="C4" s="80"/>
      <c r="D4" s="84"/>
      <c r="E4" s="86"/>
      <c r="F4" s="84"/>
      <c r="G4" s="79"/>
      <c r="H4" s="92"/>
      <c r="I4" s="93"/>
      <c r="J4" s="93"/>
      <c r="K4" s="59"/>
      <c r="L4" s="63" t="s">
        <v>10</v>
      </c>
      <c r="M4" s="65" t="s">
        <v>11</v>
      </c>
    </row>
    <row r="5" spans="2:13" ht="24.75" customHeight="1" x14ac:dyDescent="0.2">
      <c r="B5" s="81"/>
      <c r="C5" s="82"/>
      <c r="D5" s="85"/>
      <c r="E5" s="86"/>
      <c r="F5" s="85"/>
      <c r="G5" s="90"/>
      <c r="H5" s="63"/>
      <c r="I5" s="94"/>
      <c r="J5" s="94"/>
      <c r="K5" s="60"/>
      <c r="L5" s="64"/>
      <c r="M5" s="66"/>
    </row>
    <row r="6" spans="2:13" ht="13.15" customHeight="1" x14ac:dyDescent="0.2">
      <c r="B6" s="67" t="s">
        <v>12</v>
      </c>
      <c r="C6" s="68"/>
      <c r="D6" s="68"/>
      <c r="E6" s="21"/>
      <c r="F6" s="22"/>
      <c r="G6" s="23"/>
      <c r="H6" s="23"/>
      <c r="I6" s="23"/>
      <c r="J6" s="69"/>
      <c r="K6" s="69"/>
      <c r="L6" s="23"/>
      <c r="M6" s="24"/>
    </row>
    <row r="7" spans="2:13" ht="13.15" customHeight="1" x14ac:dyDescent="0.2">
      <c r="B7" s="25"/>
      <c r="C7" s="70" t="s">
        <v>13</v>
      </c>
      <c r="D7" s="70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5310</v>
      </c>
      <c r="F9" s="30" t="s">
        <v>23</v>
      </c>
      <c r="G9" s="35">
        <f t="shared" ref="G9:G17" si="0">+H9</f>
        <v>30000</v>
      </c>
      <c r="H9" s="36">
        <v>30000</v>
      </c>
      <c r="I9" s="36">
        <v>15762</v>
      </c>
      <c r="J9" s="36">
        <v>15762</v>
      </c>
      <c r="K9" s="36">
        <v>15762</v>
      </c>
      <c r="L9" s="37">
        <f t="shared" ref="L9:L17" si="1">IFERROR(K9/H9,0)</f>
        <v>0.52539999999999998</v>
      </c>
      <c r="M9" s="38">
        <f t="shared" ref="M9:M17" si="2">IFERROR(K9/I9,0)</f>
        <v>1</v>
      </c>
    </row>
    <row r="10" spans="2:13" x14ac:dyDescent="0.2">
      <c r="B10" s="32"/>
      <c r="C10" s="33"/>
      <c r="D10" s="34"/>
      <c r="E10" s="29">
        <v>5620</v>
      </c>
      <c r="F10" s="30" t="s">
        <v>24</v>
      </c>
      <c r="G10" s="35">
        <f t="shared" si="0"/>
        <v>75000</v>
      </c>
      <c r="H10" s="36">
        <v>75000</v>
      </c>
      <c r="I10" s="36">
        <v>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/>
      <c r="C11" s="33"/>
      <c r="D11" s="34"/>
      <c r="E11" s="29">
        <v>5670</v>
      </c>
      <c r="F11" s="30" t="s">
        <v>25</v>
      </c>
      <c r="G11" s="35">
        <f t="shared" si="0"/>
        <v>0</v>
      </c>
      <c r="H11" s="36">
        <v>0</v>
      </c>
      <c r="I11" s="36">
        <v>67656.399999999994</v>
      </c>
      <c r="J11" s="36">
        <v>67656.399999999994</v>
      </c>
      <c r="K11" s="36">
        <v>67656.399999999994</v>
      </c>
      <c r="L11" s="37">
        <f t="shared" si="1"/>
        <v>0</v>
      </c>
      <c r="M11" s="38">
        <f t="shared" si="2"/>
        <v>1</v>
      </c>
    </row>
    <row r="12" spans="2:13" ht="22.5" x14ac:dyDescent="0.2">
      <c r="B12" s="32" t="s">
        <v>26</v>
      </c>
      <c r="C12" s="33"/>
      <c r="D12" s="34" t="s">
        <v>27</v>
      </c>
      <c r="E12" s="29">
        <v>5150</v>
      </c>
      <c r="F12" s="30" t="s">
        <v>28</v>
      </c>
      <c r="G12" s="35">
        <f t="shared" si="0"/>
        <v>0</v>
      </c>
      <c r="H12" s="36">
        <v>0</v>
      </c>
      <c r="I12" s="36">
        <v>70000</v>
      </c>
      <c r="J12" s="36">
        <v>62262.19</v>
      </c>
      <c r="K12" s="36">
        <v>62262.19</v>
      </c>
      <c r="L12" s="37">
        <f t="shared" si="1"/>
        <v>0</v>
      </c>
      <c r="M12" s="38">
        <f t="shared" si="2"/>
        <v>0.88945985714285714</v>
      </c>
    </row>
    <row r="13" spans="2:13" x14ac:dyDescent="0.2">
      <c r="B13" s="32"/>
      <c r="C13" s="33"/>
      <c r="D13" s="34"/>
      <c r="E13" s="29">
        <v>5230</v>
      </c>
      <c r="F13" s="30" t="s">
        <v>29</v>
      </c>
      <c r="G13" s="35">
        <f t="shared" si="0"/>
        <v>0</v>
      </c>
      <c r="H13" s="36">
        <v>0</v>
      </c>
      <c r="I13" s="36">
        <v>200000</v>
      </c>
      <c r="J13" s="36">
        <v>198950</v>
      </c>
      <c r="K13" s="36">
        <v>198950</v>
      </c>
      <c r="L13" s="37">
        <f t="shared" si="1"/>
        <v>0</v>
      </c>
      <c r="M13" s="38">
        <f t="shared" si="2"/>
        <v>0.99475000000000002</v>
      </c>
    </row>
    <row r="14" spans="2:13" ht="22.5" x14ac:dyDescent="0.2">
      <c r="B14" s="32" t="s">
        <v>30</v>
      </c>
      <c r="C14" s="33"/>
      <c r="D14" s="34" t="s">
        <v>31</v>
      </c>
      <c r="E14" s="29">
        <v>5150</v>
      </c>
      <c r="F14" s="30" t="s">
        <v>28</v>
      </c>
      <c r="G14" s="35">
        <f t="shared" si="0"/>
        <v>11000</v>
      </c>
      <c r="H14" s="36">
        <v>11000</v>
      </c>
      <c r="I14" s="36">
        <v>11000</v>
      </c>
      <c r="J14" s="36">
        <v>10972.72</v>
      </c>
      <c r="K14" s="36">
        <v>10972.72</v>
      </c>
      <c r="L14" s="37">
        <f t="shared" si="1"/>
        <v>0.99751999999999996</v>
      </c>
      <c r="M14" s="38">
        <f t="shared" si="2"/>
        <v>0.99751999999999996</v>
      </c>
    </row>
    <row r="15" spans="2:13" x14ac:dyDescent="0.2">
      <c r="B15" s="32"/>
      <c r="C15" s="33"/>
      <c r="D15" s="34"/>
      <c r="E15" s="29">
        <v>5210</v>
      </c>
      <c r="F15" s="30" t="s">
        <v>32</v>
      </c>
      <c r="G15" s="35">
        <f t="shared" si="0"/>
        <v>11000</v>
      </c>
      <c r="H15" s="36">
        <v>11000</v>
      </c>
      <c r="I15" s="36">
        <v>3005</v>
      </c>
      <c r="J15" s="36">
        <v>3005</v>
      </c>
      <c r="K15" s="36">
        <v>3005</v>
      </c>
      <c r="L15" s="37">
        <f t="shared" si="1"/>
        <v>0.27318181818181819</v>
      </c>
      <c r="M15" s="38">
        <f t="shared" si="2"/>
        <v>1</v>
      </c>
    </row>
    <row r="16" spans="2:13" x14ac:dyDescent="0.2">
      <c r="B16" s="32"/>
      <c r="C16" s="33"/>
      <c r="D16" s="34"/>
      <c r="E16" s="29">
        <v>5650</v>
      </c>
      <c r="F16" s="30" t="s">
        <v>33</v>
      </c>
      <c r="G16" s="35">
        <f t="shared" si="0"/>
        <v>8000</v>
      </c>
      <c r="H16" s="36">
        <v>8000</v>
      </c>
      <c r="I16" s="36">
        <v>9138</v>
      </c>
      <c r="J16" s="36">
        <v>9138</v>
      </c>
      <c r="K16" s="36">
        <v>9138</v>
      </c>
      <c r="L16" s="37">
        <f t="shared" si="1"/>
        <v>1.14225</v>
      </c>
      <c r="M16" s="38">
        <f t="shared" si="2"/>
        <v>1</v>
      </c>
    </row>
    <row r="17" spans="2:13" ht="22.5" x14ac:dyDescent="0.2">
      <c r="B17" s="32" t="s">
        <v>34</v>
      </c>
      <c r="C17" s="33"/>
      <c r="D17" s="34" t="s">
        <v>35</v>
      </c>
      <c r="E17" s="29">
        <v>5150</v>
      </c>
      <c r="F17" s="30" t="s">
        <v>28</v>
      </c>
      <c r="G17" s="35">
        <f t="shared" si="0"/>
        <v>0</v>
      </c>
      <c r="H17" s="36">
        <v>0</v>
      </c>
      <c r="I17" s="36">
        <v>65000</v>
      </c>
      <c r="J17" s="36">
        <v>40791.879999999997</v>
      </c>
      <c r="K17" s="36">
        <v>40791.879999999997</v>
      </c>
      <c r="L17" s="37">
        <f t="shared" si="1"/>
        <v>0</v>
      </c>
      <c r="M17" s="38">
        <f t="shared" si="2"/>
        <v>0.62756738461538453</v>
      </c>
    </row>
    <row r="18" spans="2:13" x14ac:dyDescent="0.2">
      <c r="B18" s="32"/>
      <c r="C18" s="33"/>
      <c r="D18" s="34"/>
      <c r="E18" s="39"/>
      <c r="F18" s="40"/>
      <c r="G18" s="44"/>
      <c r="H18" s="44"/>
      <c r="I18" s="44"/>
      <c r="J18" s="44"/>
      <c r="K18" s="44"/>
      <c r="L18" s="41"/>
      <c r="M18" s="42"/>
    </row>
    <row r="19" spans="2:13" x14ac:dyDescent="0.2">
      <c r="B19" s="32"/>
      <c r="C19" s="33"/>
      <c r="D19" s="27"/>
      <c r="E19" s="43"/>
      <c r="F19" s="27"/>
      <c r="G19" s="27"/>
      <c r="H19" s="27"/>
      <c r="I19" s="27"/>
      <c r="J19" s="27"/>
      <c r="K19" s="27"/>
      <c r="L19" s="27"/>
      <c r="M19" s="28"/>
    </row>
    <row r="20" spans="2:13" ht="13.15" customHeight="1" x14ac:dyDescent="0.2">
      <c r="B20" s="71" t="s">
        <v>14</v>
      </c>
      <c r="C20" s="72"/>
      <c r="D20" s="72"/>
      <c r="E20" s="72"/>
      <c r="F20" s="72"/>
      <c r="G20" s="7">
        <f>SUM(G9:G17)</f>
        <v>135000</v>
      </c>
      <c r="H20" s="7">
        <f>SUM(H9:H17)</f>
        <v>135000</v>
      </c>
      <c r="I20" s="7">
        <f>SUM(I9:I17)</f>
        <v>441561.4</v>
      </c>
      <c r="J20" s="7">
        <f>SUM(J9:J17)</f>
        <v>408538.18999999994</v>
      </c>
      <c r="K20" s="7">
        <f>SUM(K9:K17)</f>
        <v>408538.18999999994</v>
      </c>
      <c r="L20" s="8">
        <f>IFERROR(K20/H20,0)</f>
        <v>3.0262088148148143</v>
      </c>
      <c r="M20" s="9">
        <f>IFERROR(K20/I20,0)</f>
        <v>0.92521264313411433</v>
      </c>
    </row>
    <row r="21" spans="2:13" ht="4.9000000000000004" customHeight="1" x14ac:dyDescent="0.2">
      <c r="B21" s="32"/>
      <c r="C21" s="33"/>
      <c r="D21" s="27"/>
      <c r="E21" s="43"/>
      <c r="F21" s="27"/>
      <c r="G21" s="27"/>
      <c r="H21" s="27"/>
      <c r="I21" s="27"/>
      <c r="J21" s="27"/>
      <c r="K21" s="27"/>
      <c r="L21" s="27"/>
      <c r="M21" s="28"/>
    </row>
    <row r="22" spans="2:13" ht="13.15" customHeight="1" x14ac:dyDescent="0.2">
      <c r="B22" s="73" t="s">
        <v>15</v>
      </c>
      <c r="C22" s="70"/>
      <c r="D22" s="70"/>
      <c r="E22" s="21"/>
      <c r="F22" s="26"/>
      <c r="G22" s="27"/>
      <c r="H22" s="27"/>
      <c r="I22" s="27"/>
      <c r="J22" s="27"/>
      <c r="K22" s="27"/>
      <c r="L22" s="27"/>
      <c r="M22" s="28"/>
    </row>
    <row r="23" spans="2:13" ht="13.15" customHeight="1" x14ac:dyDescent="0.2">
      <c r="B23" s="25"/>
      <c r="C23" s="70" t="s">
        <v>16</v>
      </c>
      <c r="D23" s="70"/>
      <c r="E23" s="21"/>
      <c r="F23" s="26"/>
      <c r="G23" s="27"/>
      <c r="H23" s="27"/>
      <c r="I23" s="27"/>
      <c r="J23" s="27"/>
      <c r="K23" s="27"/>
      <c r="L23" s="27"/>
      <c r="M23" s="28"/>
    </row>
    <row r="24" spans="2:13" ht="6" customHeight="1" x14ac:dyDescent="0.2">
      <c r="B24" s="45"/>
      <c r="C24" s="46"/>
      <c r="D24" s="46"/>
      <c r="E24" s="39"/>
      <c r="F24" s="46"/>
      <c r="G24" s="27"/>
      <c r="H24" s="27"/>
      <c r="I24" s="27"/>
      <c r="J24" s="27"/>
      <c r="K24" s="27"/>
      <c r="L24" s="27"/>
      <c r="M24" s="28"/>
    </row>
    <row r="25" spans="2:13" x14ac:dyDescent="0.2">
      <c r="B25" s="32"/>
      <c r="C25" s="33"/>
      <c r="D25" s="27"/>
      <c r="E25" s="43"/>
      <c r="F25" s="27"/>
      <c r="G25" s="44"/>
      <c r="H25" s="44"/>
      <c r="I25" s="44"/>
      <c r="J25" s="44"/>
      <c r="K25" s="44"/>
      <c r="L25" s="41"/>
      <c r="M25" s="42"/>
    </row>
    <row r="26" spans="2:13" x14ac:dyDescent="0.2">
      <c r="B26" s="47"/>
      <c r="C26" s="48"/>
      <c r="D26" s="49"/>
      <c r="E26" s="50"/>
      <c r="F26" s="49"/>
      <c r="G26" s="49"/>
      <c r="H26" s="49"/>
      <c r="I26" s="49"/>
      <c r="J26" s="49"/>
      <c r="K26" s="49"/>
      <c r="L26" s="49"/>
      <c r="M26" s="51"/>
    </row>
    <row r="27" spans="2:13" x14ac:dyDescent="0.2">
      <c r="B27" s="71" t="s">
        <v>17</v>
      </c>
      <c r="C27" s="72"/>
      <c r="D27" s="72"/>
      <c r="E27" s="72"/>
      <c r="F27" s="72"/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8">
        <f>IFERROR(K27/H27,0)</f>
        <v>0</v>
      </c>
      <c r="M27" s="9">
        <f>IFERROR(K27/I27,0)</f>
        <v>0</v>
      </c>
    </row>
    <row r="28" spans="2:13" x14ac:dyDescent="0.2">
      <c r="B28" s="4"/>
      <c r="C28" s="5"/>
      <c r="D28" s="2"/>
      <c r="E28" s="6"/>
      <c r="F28" s="2"/>
      <c r="G28" s="2"/>
      <c r="H28" s="2"/>
      <c r="I28" s="2"/>
      <c r="J28" s="2"/>
      <c r="K28" s="2"/>
      <c r="L28" s="2"/>
      <c r="M28" s="3"/>
    </row>
    <row r="29" spans="2:13" x14ac:dyDescent="0.2">
      <c r="B29" s="56" t="s">
        <v>18</v>
      </c>
      <c r="C29" s="57"/>
      <c r="D29" s="57"/>
      <c r="E29" s="57"/>
      <c r="F29" s="57"/>
      <c r="G29" s="10">
        <f>+G20+G27</f>
        <v>135000</v>
      </c>
      <c r="H29" s="10">
        <f>+H20+H27</f>
        <v>135000</v>
      </c>
      <c r="I29" s="10">
        <f>+I20+I27</f>
        <v>441561.4</v>
      </c>
      <c r="J29" s="10">
        <f>+J20+J27</f>
        <v>408538.18999999994</v>
      </c>
      <c r="K29" s="10">
        <f>+K20+K27</f>
        <v>408538.18999999994</v>
      </c>
      <c r="L29" s="11">
        <f>IFERROR(K29/H29,0)</f>
        <v>3.0262088148148143</v>
      </c>
      <c r="M29" s="12">
        <f>IFERROR(K29/I29,0)</f>
        <v>0.92521264313411433</v>
      </c>
    </row>
    <row r="30" spans="2:13" x14ac:dyDescent="0.2">
      <c r="B30" s="13"/>
      <c r="C30" s="14"/>
      <c r="D30" s="14"/>
      <c r="E30" s="15"/>
      <c r="F30" s="14"/>
      <c r="G30" s="14"/>
      <c r="H30" s="14"/>
      <c r="I30" s="14"/>
      <c r="J30" s="14"/>
      <c r="K30" s="14"/>
      <c r="L30" s="14"/>
      <c r="M30" s="16"/>
    </row>
    <row r="31" spans="2:13" ht="15" x14ac:dyDescent="0.25">
      <c r="B31" s="17" t="s">
        <v>19</v>
      </c>
      <c r="C31" s="17"/>
      <c r="D31" s="18"/>
      <c r="E31" s="19"/>
      <c r="F31" s="18"/>
      <c r="G31" s="18"/>
      <c r="H31" s="18"/>
    </row>
    <row r="38" spans="4:9" ht="15" x14ac:dyDescent="0.25">
      <c r="D38" s="53" t="s">
        <v>37</v>
      </c>
      <c r="E38" s="52"/>
      <c r="F38" s="52"/>
      <c r="H38" s="54"/>
      <c r="I38" s="55" t="s">
        <v>39</v>
      </c>
    </row>
    <row r="39" spans="4:9" ht="15" x14ac:dyDescent="0.25">
      <c r="D39" s="53" t="s">
        <v>38</v>
      </c>
      <c r="E39" s="52"/>
      <c r="F39" s="52"/>
      <c r="H39" s="54"/>
      <c r="I39" s="55" t="s">
        <v>40</v>
      </c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9:F29"/>
    <mergeCell ref="K3:K5"/>
    <mergeCell ref="L3:M3"/>
    <mergeCell ref="L4:L5"/>
    <mergeCell ref="M4:M5"/>
    <mergeCell ref="B6:D6"/>
    <mergeCell ref="J6:K6"/>
    <mergeCell ref="C7:D7"/>
    <mergeCell ref="B20:F20"/>
    <mergeCell ref="B22:D22"/>
    <mergeCell ref="C23:D23"/>
    <mergeCell ref="B27:F27"/>
  </mergeCells>
  <pageMargins left="0.7" right="0.7" top="0.75" bottom="0.75" header="0.3" footer="0.3"/>
  <pageSetup scale="47" orientation="portrait" r:id="rId1"/>
  <ignoredErrors>
    <ignoredError sqref="G28:K29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2020-08-06T19:52:58Z</dcterms:created>
  <dcterms:modified xsi:type="dcterms:W3CDTF">2023-01-30T17:51:39Z</dcterms:modified>
</cp:coreProperties>
</file>